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Raghunath Buwa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9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40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40" l="1"/>
  <c r="H12" i="40"/>
  <c r="H10" i="40"/>
  <c r="H7" i="40"/>
  <c r="H8" i="40"/>
  <c r="H9" i="40"/>
  <c r="H6" i="40"/>
  <c r="B20" i="23"/>
  <c r="E30" i="23"/>
  <c r="C30" i="23"/>
  <c r="H14" i="40" l="1"/>
  <c r="C17" i="25"/>
  <c r="D29" i="23"/>
  <c r="D28" i="23"/>
  <c r="D30" i="23" l="1"/>
  <c r="C14" i="25"/>
  <c r="P12" i="4"/>
  <c r="Q12" i="4" s="1"/>
  <c r="P11" i="4"/>
  <c r="Q11" i="4" s="1"/>
  <c r="P10" i="4"/>
  <c r="Q10" i="4" s="1"/>
  <c r="P9" i="4"/>
  <c r="Q9" i="4" s="1"/>
  <c r="P8" i="4"/>
  <c r="Q8" i="4" s="1"/>
  <c r="P7" i="4"/>
  <c r="Q7" i="4" s="1"/>
  <c r="P6" i="4"/>
  <c r="Q6" i="4" s="1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5" i="23" l="1"/>
  <c r="C20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<sst xmlns="http://schemas.openxmlformats.org/spreadsheetml/2006/main" count="129" uniqueCount="98">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</sst>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" fontId="0" fillId="0" borderId="0" xfId="0" applyNumberFormat="1"/>
    <xf numFmtId="43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7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1</xdr:row>
      <xdr:rowOff>85725</xdr:rowOff>
    </xdr:from>
    <xdr:to>
      <xdr:col>10</xdr:col>
      <xdr:colOff>199390</xdr:colOff>
      <xdr:row>18</xdr:row>
      <xdr:rowOff>52705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276225"/>
          <a:ext cx="5733415" cy="320548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247015</xdr:colOff>
      <xdr:row>20</xdr:row>
      <xdr:rowOff>177800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33415" cy="39878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28535</v>
      </c>
      <c r="F2" s="71"/>
      <c r="G2" s="119" t="s">
        <v>76</v>
      </c>
      <c r="H2" s="120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26500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26500</v>
      </c>
      <c r="D5" s="56" t="s">
        <v>61</v>
      </c>
      <c r="E5" s="57">
        <f>ROUND(C5/10.764,0)</f>
        <v>2462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2300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24200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26500</v>
      </c>
      <c r="D10" s="56" t="s">
        <v>61</v>
      </c>
      <c r="E10" s="57">
        <f>ROUND(C10/10.764,0)</f>
        <v>2462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559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8">
        <f>C16*2000</f>
        <v>1118000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H14"/>
  <sheetViews>
    <sheetView workbookViewId="0">
      <selection activeCell="K15" sqref="K15"/>
    </sheetView>
  </sheetViews>
  <sheetFormatPr defaultRowHeight="15"/>
  <sheetData>
    <row r="6" spans="6:8">
      <c r="F6">
        <v>14.4</v>
      </c>
      <c r="G6">
        <v>10.4</v>
      </c>
      <c r="H6">
        <f>G6*F6</f>
        <v>149.76000000000002</v>
      </c>
    </row>
    <row r="7" spans="6:8">
      <c r="F7">
        <v>9.11</v>
      </c>
      <c r="G7">
        <v>10.6</v>
      </c>
      <c r="H7" s="71">
        <f t="shared" ref="H7:H9" si="0">G7*F7</f>
        <v>96.565999999999988</v>
      </c>
    </row>
    <row r="8" spans="6:8">
      <c r="F8">
        <v>9.6</v>
      </c>
      <c r="G8">
        <v>14.1</v>
      </c>
      <c r="H8" s="71">
        <f t="shared" si="0"/>
        <v>135.35999999999999</v>
      </c>
    </row>
    <row r="9" spans="6:8">
      <c r="F9">
        <v>8.3000000000000007</v>
      </c>
      <c r="G9">
        <v>6.6</v>
      </c>
      <c r="H9" s="71">
        <f t="shared" si="0"/>
        <v>54.78</v>
      </c>
    </row>
    <row r="10" spans="6:8">
      <c r="H10">
        <f>SUM(H6:H9)</f>
        <v>436.46600000000001</v>
      </c>
    </row>
    <row r="12" spans="6:8">
      <c r="F12">
        <v>4.5</v>
      </c>
      <c r="G12">
        <v>9</v>
      </c>
      <c r="H12">
        <f>G12*F12</f>
        <v>40.5</v>
      </c>
    </row>
    <row r="13" spans="6:8">
      <c r="F13">
        <v>4.5</v>
      </c>
      <c r="G13">
        <v>10.1</v>
      </c>
      <c r="H13" s="71">
        <f>G13*F13</f>
        <v>45.449999999999996</v>
      </c>
    </row>
    <row r="14" spans="6:8">
      <c r="H14">
        <f>SUM(H12:H13)</f>
        <v>85.949999999999989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7" zoomScale="115" zoomScaleNormal="115" workbookViewId="0">
      <selection activeCell="E24" sqref="E24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4200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2200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2200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4200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94</v>
      </c>
      <c r="B18" s="7"/>
      <c r="C18" s="72">
        <v>508</v>
      </c>
      <c r="D18" s="72"/>
      <c r="E18" s="73"/>
      <c r="F18" s="74"/>
      <c r="G18" s="74"/>
    </row>
    <row r="19" spans="1:7">
      <c r="A19" s="15"/>
      <c r="B19" s="6"/>
      <c r="C19" s="29">
        <f>C18*C16</f>
        <v>2133600</v>
      </c>
      <c r="D19" s="74" t="s">
        <v>68</v>
      </c>
      <c r="E19" s="29"/>
      <c r="F19" s="74"/>
      <c r="G19" s="74"/>
    </row>
    <row r="20" spans="1:7">
      <c r="A20" s="15"/>
      <c r="B20" s="118">
        <f>C20*0.9</f>
        <v>1824228</v>
      </c>
      <c r="C20" s="30">
        <f>C19*95%</f>
        <v>2026920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1706880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1016000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4445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>
        <v>39.96</v>
      </c>
      <c r="D28" s="117">
        <f>C28*10.764</f>
        <v>430.12943999999999</v>
      </c>
    </row>
    <row r="29" spans="1:7">
      <c r="C29">
        <v>7.28</v>
      </c>
      <c r="D29" s="117">
        <f t="shared" ref="D29" si="0">C29*10.764</f>
        <v>78.361919999999998</v>
      </c>
    </row>
    <row r="30" spans="1:7">
      <c r="C30" s="16">
        <f>SUM(C28:C29)</f>
        <v>47.24</v>
      </c>
      <c r="D30" s="122">
        <f>SUM(D28:D29)</f>
        <v>508.49135999999999</v>
      </c>
      <c r="E30" s="117">
        <f>D30*1.1</f>
        <v>559.34049600000003</v>
      </c>
    </row>
    <row r="31" spans="1:7">
      <c r="C31"/>
      <c r="D31"/>
    </row>
    <row r="32" spans="1:7">
      <c r="C32"/>
      <c r="D32" s="117"/>
    </row>
    <row r="33" spans="1:5">
      <c r="C33"/>
      <c r="D33" s="117"/>
    </row>
    <row r="34" spans="1:5">
      <c r="C34"/>
      <c r="D34" s="117"/>
      <c r="E34" s="117"/>
    </row>
    <row r="35" spans="1:5">
      <c r="C35"/>
      <c r="D35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25" zoomScale="70" zoomScaleNormal="70" workbookViewId="0">
      <selection activeCell="N55" sqref="N5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115" t="e">
        <f t="shared" ref="F2:F15" si="5">ROUND((E2/B2),0)</f>
        <v>#DIV/0!</v>
      </c>
      <c r="G2" s="115" t="e">
        <f t="shared" ref="G2:G15" si="6">ROUND((E2/C2),0)</f>
        <v>#DIV/0!</v>
      </c>
      <c r="H2" s="115" t="e">
        <f t="shared" ref="H2:H15" si="7">ROUND((E2/D2),0)</f>
        <v>#DIV/0!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/>
      <c r="P2" s="71"/>
      <c r="Q2" s="71"/>
      <c r="R2" s="2"/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115" t="e">
        <f t="shared" si="5"/>
        <v>#DIV/0!</v>
      </c>
      <c r="G3" s="115" t="e">
        <f t="shared" si="6"/>
        <v>#DIV/0!</v>
      </c>
      <c r="H3" s="115" t="e">
        <f t="shared" si="7"/>
        <v>#DIV/0!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/>
      <c r="P3" s="71"/>
      <c r="Q3" s="71"/>
      <c r="R3" s="2"/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115" t="e">
        <f t="shared" si="5"/>
        <v>#DIV/0!</v>
      </c>
      <c r="G4" s="115" t="e">
        <f t="shared" si="6"/>
        <v>#DIV/0!</v>
      </c>
      <c r="H4" s="115" t="e">
        <f t="shared" si="7"/>
        <v>#DIV/0!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/>
      <c r="P4" s="71"/>
      <c r="Q4" s="71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115" t="e">
        <f t="shared" si="5"/>
        <v>#DIV/0!</v>
      </c>
      <c r="G5" s="115" t="e">
        <f t="shared" si="6"/>
        <v>#DIV/0!</v>
      </c>
      <c r="H5" s="115" t="e">
        <f t="shared" si="7"/>
        <v>#DIV/0!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/>
      <c r="P5" s="71"/>
      <c r="Q5" s="71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ref="P6:P11" si="10">O6/1.2</f>
        <v>0</v>
      </c>
      <c r="Q6" s="71">
        <f t="shared" ref="Q6:Q12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600.69444444444446</v>
      </c>
      <c r="C9" s="4">
        <f t="shared" si="2"/>
        <v>720.83333333333337</v>
      </c>
      <c r="D9" s="4">
        <f t="shared" si="3"/>
        <v>865</v>
      </c>
      <c r="E9" s="5">
        <f t="shared" si="4"/>
        <v>3200000</v>
      </c>
      <c r="F9" s="4">
        <f t="shared" si="5"/>
        <v>5327</v>
      </c>
      <c r="G9" s="4">
        <f t="shared" si="6"/>
        <v>4439</v>
      </c>
      <c r="H9" s="4">
        <f t="shared" si="7"/>
        <v>3699</v>
      </c>
      <c r="I9" s="4">
        <f t="shared" si="8"/>
        <v>0</v>
      </c>
      <c r="J9" s="4">
        <f t="shared" si="9"/>
        <v>0</v>
      </c>
      <c r="O9" s="71">
        <v>865</v>
      </c>
      <c r="P9" s="71">
        <f t="shared" si="10"/>
        <v>720.83333333333337</v>
      </c>
      <c r="Q9" s="71">
        <f t="shared" si="11"/>
        <v>600.69444444444446</v>
      </c>
      <c r="R9" s="2">
        <v>3200000</v>
      </c>
      <c r="S9" s="2"/>
      <c r="T9" s="2"/>
    </row>
    <row r="10" spans="1:35">
      <c r="A10" s="4">
        <f t="shared" si="0"/>
        <v>0</v>
      </c>
      <c r="B10" s="4">
        <f t="shared" si="1"/>
        <v>451.38888888888897</v>
      </c>
      <c r="C10" s="4">
        <f t="shared" si="2"/>
        <v>541.66666666666674</v>
      </c>
      <c r="D10" s="4">
        <f t="shared" si="3"/>
        <v>650.00000000000011</v>
      </c>
      <c r="E10" s="5">
        <f t="shared" si="4"/>
        <v>2350000</v>
      </c>
      <c r="F10" s="4">
        <f t="shared" si="5"/>
        <v>5206</v>
      </c>
      <c r="G10" s="4">
        <f t="shared" si="6"/>
        <v>4338</v>
      </c>
      <c r="H10" s="4">
        <f t="shared" si="7"/>
        <v>3615</v>
      </c>
      <c r="I10" s="4">
        <f t="shared" si="8"/>
        <v>0</v>
      </c>
      <c r="J10" s="4">
        <f t="shared" si="9"/>
        <v>0</v>
      </c>
      <c r="O10" s="71">
        <v>650</v>
      </c>
      <c r="P10" s="71">
        <f t="shared" si="10"/>
        <v>541.66666666666674</v>
      </c>
      <c r="Q10" s="71">
        <f t="shared" si="11"/>
        <v>451.38888888888897</v>
      </c>
      <c r="R10" s="2">
        <v>2350000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>
        <v>0</v>
      </c>
      <c r="P11" s="71">
        <f t="shared" si="10"/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f t="shared" si="11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4">O14/1.2</f>
        <v>0</v>
      </c>
      <c r="Q14">
        <f t="shared" ref="Q14:Q15" si="15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4"/>
        <v>0</v>
      </c>
      <c r="Q15">
        <f t="shared" si="15"/>
        <v>0</v>
      </c>
      <c r="R15" s="2">
        <v>0</v>
      </c>
      <c r="S15" s="2"/>
    </row>
    <row r="16" spans="1:35">
      <c r="A16" s="4">
        <f t="shared" ref="A16:A19" si="16">N16</f>
        <v>0</v>
      </c>
      <c r="B16" s="4">
        <f t="shared" ref="B16:B19" si="17">Q16</f>
        <v>0</v>
      </c>
      <c r="C16" s="4">
        <f t="shared" ref="C16:C19" si="18">B16*1.2</f>
        <v>0</v>
      </c>
      <c r="D16" s="4">
        <f t="shared" ref="D16:D19" si="19">C16*1.2</f>
        <v>0</v>
      </c>
      <c r="E16" s="5">
        <f t="shared" ref="E16:E19" si="20">R16</f>
        <v>0</v>
      </c>
      <c r="F16" s="4" t="e">
        <f t="shared" ref="F16:F19" si="21">ROUND((E16/B16),0)</f>
        <v>#DIV/0!</v>
      </c>
      <c r="G16" s="4" t="e">
        <f t="shared" ref="G16:G19" si="22">ROUND((E16/C16),0)</f>
        <v>#DIV/0!</v>
      </c>
      <c r="H16" s="4" t="e">
        <f t="shared" ref="H16:H19" si="23">ROUND((E16/D16),0)</f>
        <v>#DIV/0!</v>
      </c>
      <c r="I16" s="4">
        <f t="shared" ref="I16:J19" si="24">T16</f>
        <v>0</v>
      </c>
      <c r="J16" s="4">
        <f t="shared" si="24"/>
        <v>0</v>
      </c>
      <c r="O16">
        <v>0</v>
      </c>
      <c r="P16">
        <f t="shared" ref="P16:P17" si="25">O16/1.2</f>
        <v>0</v>
      </c>
      <c r="Q16">
        <f t="shared" ref="Q16:Q18" si="26">P16/1.2</f>
        <v>0</v>
      </c>
      <c r="R16" s="2">
        <v>0</v>
      </c>
      <c r="S16" s="2"/>
    </row>
    <row r="17" spans="1:19">
      <c r="A17" s="4">
        <f t="shared" si="16"/>
        <v>0</v>
      </c>
      <c r="B17" s="4">
        <f t="shared" si="17"/>
        <v>0</v>
      </c>
      <c r="C17" s="4">
        <f t="shared" si="18"/>
        <v>0</v>
      </c>
      <c r="D17" s="4">
        <f t="shared" si="19"/>
        <v>0</v>
      </c>
      <c r="E17" s="5">
        <f t="shared" si="20"/>
        <v>0</v>
      </c>
      <c r="F17" s="4" t="e">
        <f t="shared" si="21"/>
        <v>#DIV/0!</v>
      </c>
      <c r="G17" s="4" t="e">
        <f t="shared" si="22"/>
        <v>#DIV/0!</v>
      </c>
      <c r="H17" s="4" t="e">
        <f t="shared" si="23"/>
        <v>#DIV/0!</v>
      </c>
      <c r="I17" s="4">
        <f t="shared" si="24"/>
        <v>0</v>
      </c>
      <c r="J17" s="4">
        <f t="shared" si="24"/>
        <v>0</v>
      </c>
      <c r="O17">
        <v>0</v>
      </c>
      <c r="P17">
        <f t="shared" si="25"/>
        <v>0</v>
      </c>
      <c r="Q17">
        <f t="shared" si="26"/>
        <v>0</v>
      </c>
      <c r="R17" s="2">
        <v>0</v>
      </c>
      <c r="S17" s="2"/>
    </row>
    <row r="18" spans="1:19">
      <c r="A18" s="4">
        <f t="shared" si="16"/>
        <v>0</v>
      </c>
      <c r="B18" s="4">
        <f t="shared" si="17"/>
        <v>0</v>
      </c>
      <c r="C18" s="4">
        <f t="shared" si="18"/>
        <v>0</v>
      </c>
      <c r="D18" s="4">
        <f t="shared" si="19"/>
        <v>0</v>
      </c>
      <c r="E18" s="5">
        <f t="shared" si="20"/>
        <v>0</v>
      </c>
      <c r="F18" s="4" t="e">
        <f t="shared" si="21"/>
        <v>#DIV/0!</v>
      </c>
      <c r="G18" s="4" t="e">
        <f t="shared" si="22"/>
        <v>#DIV/0!</v>
      </c>
      <c r="H18" s="4" t="e">
        <f t="shared" si="23"/>
        <v>#DIV/0!</v>
      </c>
      <c r="I18" s="4">
        <f t="shared" si="24"/>
        <v>0</v>
      </c>
      <c r="J18" s="4">
        <f t="shared" si="24"/>
        <v>0</v>
      </c>
      <c r="O18">
        <v>0</v>
      </c>
      <c r="P18">
        <f>O18/1.2</f>
        <v>0</v>
      </c>
      <c r="Q18">
        <f t="shared" si="26"/>
        <v>0</v>
      </c>
      <c r="R18" s="2">
        <v>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1">
        <v>0</v>
      </c>
      <c r="P19" s="71">
        <f>O19/1.2</f>
        <v>0</v>
      </c>
      <c r="Q19" s="71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M12" sqref="M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8" sqref="L1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O14" sqref="O1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2024-05-06T13:08:08Z</dcterms:modified>
</cp:coreProperties>
</file>