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andra (West)\ANITA YASHWANT DIXIT\"/>
    </mc:Choice>
  </mc:AlternateContent>
  <xr:revisionPtr revIDLastSave="0" documentId="13_ncr:1_{3E54742B-E944-497F-9639-C4A69BFD21E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Q3" i="4"/>
  <c r="B3" i="4" s="1"/>
  <c r="C3" i="4" s="1"/>
  <c r="D3" i="4" s="1"/>
  <c r="P4" i="4"/>
  <c r="Q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<sst xmlns="http://schemas.openxmlformats.org/spreadsheetml/2006/main" count="128" uniqueCount="86">
  <si>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</si>
  <si>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</si>
  <si>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</si>
  <si>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</si>
  <si>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</si>
  <si>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</si>
  <si>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</si>
  <si>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</si>
  <si>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</si>
  <si>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</si>
  <si>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</si>
  <si>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</si>
  <si>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</si>
  <si>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</si>
  <si>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</si>
  <si>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</si>
  <si>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</si>
  <si>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</si>
  <si>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</si>
  <si>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</si>
  <si>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</si>
  <si>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</si>
  <si>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</si>
  <si>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</si>
  <si>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</si>
  <si>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</si>
  <si>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</si>
  <si>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</si>
  <si>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</si>
  <si>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</si>
  <si>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</si>
  <si>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</si>
  <si>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</si>
  <si>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</si>
  <si>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</si>
  <si>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</si>
  <si>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</si>
  <si>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</si>
  <si>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</si>
  <si>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</si>
  <si>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</si>
  <si>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</si>
  <si>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</si>
  <si>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</si>
  <si>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</si>
  <si>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</si>
  <si>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</si>
  <si>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</si>
  <si>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</si>
  <si>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</si>
  <si>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</si>
  <si>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</si>
  <si>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</si>
  <si>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</si>
  <si>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</si>
  <si>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</si>
  <si>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</si>
  <si>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</si>
  <si>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</si>
  <si>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</si>
  <si>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</si>
  <si>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</si>
  <si>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</si>
  <si>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</si>
  <si>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</si>
  <si>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</si>
  <si>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</si>
  <si>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</si>
  <si>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</si>
  <si>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</si>
  <si>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</si>
  <si>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</si>
  <si>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</si>
  <si>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</si>
  <si>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</si>
  <si>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</si>
  <si>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</si>
  <si>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</si>
  <si>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</si>
  <si>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</si>
  <si>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</si>
  <si>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</si>
  <si>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</si>
  <si>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</si>
  <si>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- 1981</t>
  </si>
  <si>
    <t>29.04.2024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</si>
</sst>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48</xdr:row>
      <xdr:rowOff>29818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C88CA-088F-44B7-8F1D-A7F611F8B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DE215E-A760-433D-BA7E-661B8C239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183023.63699999996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212423.63699999996</v>
      </c>
      <c r="D9" s="62" t="s">
        <v>62</v>
      </c>
      <c r="E9" s="63">
        <f>C9/10.764</f>
        <v>19734.637402452616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1981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43</v>
      </c>
      <c r="D13" s="69">
        <f>D12-C13</f>
        <v>57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15" sqref="J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8000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43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17</v>
      </c>
      <c r="D8" s="26">
        <v>1981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64.5</v>
      </c>
      <c r="D10" s="26"/>
      <c r="F10" s="19"/>
    </row>
    <row r="11" spans="1:6" x14ac:dyDescent="0.25">
      <c r="A11" s="16"/>
      <c r="B11" s="27"/>
      <c r="C11" s="28">
        <f>C10%</f>
        <v>0.64500000000000002</v>
      </c>
      <c r="D11" s="28"/>
      <c r="F11" s="19"/>
    </row>
    <row r="12" spans="1:6" x14ac:dyDescent="0.25">
      <c r="A12" s="16" t="s">
        <v>21</v>
      </c>
      <c r="B12" s="20"/>
      <c r="C12" s="21">
        <f>C6*C11</f>
        <v>1612.5</v>
      </c>
      <c r="D12" s="19"/>
    </row>
    <row r="13" spans="1:6" x14ac:dyDescent="0.25">
      <c r="A13" s="16" t="s">
        <v>22</v>
      </c>
      <c r="B13" s="20"/>
      <c r="C13" s="21">
        <f>C6-C12</f>
        <v>887.5</v>
      </c>
      <c r="D13" s="19"/>
    </row>
    <row r="14" spans="1:6" x14ac:dyDescent="0.25">
      <c r="A14" s="16" t="s">
        <v>15</v>
      </c>
      <c r="B14" s="20"/>
      <c r="C14" s="21">
        <f>C5</f>
        <v>5500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6387.5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ABUA</v>
      </c>
      <c r="B18" s="7"/>
      <c r="C18" s="31">
        <v>360</v>
      </c>
      <c r="D18" s="19"/>
    </row>
    <row r="19" spans="1:4" x14ac:dyDescent="0.25">
      <c r="A19" s="16" t="s">
        <v>74</v>
      </c>
      <c r="B19" s="6"/>
      <c r="C19" s="32">
        <f>C18*C16</f>
        <v>2299500</v>
      </c>
      <c r="D19" s="33"/>
    </row>
    <row r="20" spans="1:4" x14ac:dyDescent="0.25">
      <c r="A20" s="16" t="s">
        <v>24</v>
      </c>
      <c r="C20" s="34">
        <f>C19*90%</f>
        <v>2069550</v>
      </c>
      <c r="D20" s="19"/>
    </row>
    <row r="21" spans="1:4" x14ac:dyDescent="0.25">
      <c r="A21" s="16" t="s">
        <v>25</v>
      </c>
      <c r="C21" s="34">
        <f>C19*80%</f>
        <v>1839600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900000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4790.625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" sqref="G2: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458.33333333333337</v>
      </c>
      <c r="C2" s="4">
        <f t="shared" ref="C2:C16" si="1">B2*1.2</f>
        <v>550</v>
      </c>
      <c r="D2" s="4">
        <f t="shared" ref="D2:D16" si="2">C2*1.2</f>
        <v>660</v>
      </c>
      <c r="E2" s="5">
        <f t="shared" ref="E2:E16" si="3">R2</f>
        <v>3900000</v>
      </c>
      <c r="F2" s="4">
        <f t="shared" ref="F2:F15" si="4">ROUND((E2/B2),0)</f>
        <v>8509</v>
      </c>
      <c r="G2" s="77">
        <f t="shared" ref="G2:G15" si="5">ROUND((E2/C2),0)</f>
        <v>7091</v>
      </c>
      <c r="H2" s="77">
        <f t="shared" ref="H2:H15" si="6">ROUND((E2/D2),0)</f>
        <v>5909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550</v>
      </c>
      <c r="Q2" s="7">
        <f t="shared" ref="Q2:Q10" si="9">P2/1.2</f>
        <v>458.33333333333337</v>
      </c>
      <c r="R2" s="78">
        <v>3900000</v>
      </c>
      <c r="S2" s="2"/>
    </row>
    <row r="3" spans="1:19" x14ac:dyDescent="0.25">
      <c r="A3" s="4">
        <v>2</v>
      </c>
      <c r="B3" s="4">
        <f t="shared" si="0"/>
        <v>416.66666666666669</v>
      </c>
      <c r="C3" s="4">
        <f t="shared" si="1"/>
        <v>500</v>
      </c>
      <c r="D3" s="4">
        <f t="shared" si="2"/>
        <v>600</v>
      </c>
      <c r="E3" s="5">
        <f t="shared" si="3"/>
        <v>4200000</v>
      </c>
      <c r="F3" s="4">
        <f t="shared" si="4"/>
        <v>10080</v>
      </c>
      <c r="G3" s="77">
        <f t="shared" si="5"/>
        <v>8400</v>
      </c>
      <c r="H3" s="77">
        <f t="shared" si="6"/>
        <v>7000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500</v>
      </c>
      <c r="Q3" s="7">
        <f t="shared" si="9"/>
        <v>416.66666666666669</v>
      </c>
      <c r="R3" s="78">
        <v>4200000</v>
      </c>
      <c r="S3" s="2"/>
    </row>
    <row r="4" spans="1:19" x14ac:dyDescent="0.25">
      <c r="A4" s="4">
        <v>3</v>
      </c>
      <c r="B4" s="4">
        <f t="shared" si="0"/>
        <v>0</v>
      </c>
      <c r="C4" s="4">
        <f t="shared" si="1"/>
        <v>0</v>
      </c>
      <c r="D4" s="4">
        <f t="shared" si="2"/>
        <v>0</v>
      </c>
      <c r="E4" s="5">
        <f t="shared" si="3"/>
        <v>0</v>
      </c>
      <c r="F4" s="4" t="e">
        <f t="shared" si="4"/>
        <v>#DIV/0!</v>
      </c>
      <c r="G4" s="4" t="e">
        <f t="shared" si="5"/>
        <v>#DIV/0!</v>
      </c>
      <c r="H4" s="4" t="e">
        <f t="shared" si="6"/>
        <v>#DIV/0!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0">O4/1.2</f>
        <v>0</v>
      </c>
      <c r="Q4">
        <f t="shared" si="9"/>
        <v>0</v>
      </c>
      <c r="R4" s="2">
        <v>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 t="s">
        <v>85</v>
      </c>
      <c r="F28" s="56" t="s">
        <v>71</v>
      </c>
      <c r="G28" s="56">
        <v>316</v>
      </c>
    </row>
    <row r="29" spans="1:19" s="10" customFormat="1" x14ac:dyDescent="0.25">
      <c r="C29" s="71" t="s">
        <v>1</v>
      </c>
      <c r="D29" s="71">
        <v>2250000</v>
      </c>
      <c r="F29" s="56" t="s">
        <v>72</v>
      </c>
      <c r="G29" s="56">
        <v>360</v>
      </c>
      <c r="H29" s="10">
        <f>G29/G28</f>
        <v>1.139240506329114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2024-05-06T06:26:50Z</dcterms:modified>
</cp:coreProperties>
</file>