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M64" i="1"/>
  <c r="M61" i="1"/>
  <c r="L61" i="1"/>
  <c r="K61" i="1"/>
  <c r="H61" i="1"/>
  <c r="M57" i="1"/>
  <c r="M50" i="1"/>
  <c r="M51" i="1"/>
  <c r="M52" i="1"/>
  <c r="M53" i="1"/>
  <c r="M54" i="1"/>
  <c r="M55" i="1"/>
  <c r="M56" i="1"/>
  <c r="M49" i="1"/>
  <c r="L50" i="1"/>
  <c r="L51" i="1"/>
  <c r="L52" i="1"/>
  <c r="L53" i="1"/>
  <c r="L54" i="1"/>
  <c r="L55" i="1"/>
  <c r="L56" i="1"/>
  <c r="K50" i="1"/>
  <c r="K51" i="1"/>
  <c r="K52" i="1"/>
  <c r="K53" i="1"/>
  <c r="K54" i="1"/>
  <c r="K55" i="1"/>
  <c r="K56" i="1"/>
  <c r="G57" i="1"/>
  <c r="H57" i="1"/>
  <c r="H50" i="1"/>
  <c r="H51" i="1"/>
  <c r="H52" i="1"/>
  <c r="H53" i="1"/>
  <c r="H54" i="1"/>
  <c r="H55" i="1"/>
  <c r="H56" i="1"/>
  <c r="H49" i="1"/>
  <c r="L49" i="1"/>
  <c r="K49" i="1"/>
  <c r="G61" i="1"/>
  <c r="G50" i="1"/>
  <c r="G51" i="1"/>
  <c r="G52" i="1"/>
  <c r="G53" i="1"/>
  <c r="G54" i="1"/>
  <c r="G55" i="1"/>
  <c r="G56" i="1"/>
  <c r="G49" i="1"/>
  <c r="B19" i="1"/>
  <c r="G3" i="1"/>
  <c r="C25" i="1" l="1"/>
  <c r="C26" i="1"/>
  <c r="G26" i="1" s="1"/>
  <c r="B28" i="1"/>
  <c r="D28" i="1"/>
  <c r="B27" i="1"/>
  <c r="D27" i="1"/>
  <c r="E15" i="1"/>
  <c r="F13" i="1"/>
  <c r="J25" i="1"/>
  <c r="I31" i="1"/>
  <c r="H31" i="1"/>
  <c r="G31" i="1"/>
  <c r="I30" i="1"/>
  <c r="G30" i="1"/>
  <c r="I29" i="1"/>
  <c r="H29" i="1"/>
  <c r="G29" i="1"/>
  <c r="I28" i="1"/>
  <c r="H28" i="1"/>
  <c r="G28" i="1"/>
  <c r="I27" i="1"/>
  <c r="H27" i="1"/>
  <c r="G27" i="1"/>
  <c r="I26" i="1"/>
  <c r="H26" i="1"/>
  <c r="I25" i="1"/>
  <c r="H25" i="1"/>
  <c r="G25" i="1"/>
  <c r="H30" i="1" l="1"/>
  <c r="C33" i="1" l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B15" i="1" l="1"/>
  <c r="B17" i="1" s="1"/>
  <c r="C17" i="1" s="1"/>
  <c r="F33" i="1" l="1"/>
  <c r="G33" i="1" s="1"/>
  <c r="F34" i="1"/>
  <c r="G34" i="1" s="1"/>
</calcChain>
</file>

<file path=xl/sharedStrings.xml><?xml version="1.0" encoding="utf-8"?>
<sst xmlns="http://schemas.openxmlformats.org/spreadsheetml/2006/main" count="37" uniqueCount="32">
  <si>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</si>
  <si>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</si>
  <si>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</si>
  <si>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</si>
  <si>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</si>
  <si>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</si>
  <si>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</si>
  <si>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</si>
  <si>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</si>
  <si>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</si>
  <si>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</si>
  <si>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</si>
  <si>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</si>
  <si>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</si>
  <si>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</si>
  <si>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</si>
  <si>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</si>
  <si>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</si>
  <si>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</si>
  <si>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</si>
  <si>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</si>
  <si>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</si>
  <si>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</si>
  <si>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</si>
  <si>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SBA</t>
  </si>
  <si>
    <t>Land</t>
  </si>
  <si>
    <t>Hall</t>
  </si>
  <si>
    <t>Kit</t>
  </si>
  <si>
    <t>Toil</t>
  </si>
  <si>
    <t>Bed</t>
  </si>
  <si>
    <t>Pass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</si>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</sst>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* #,##0_ ;_ * \-#,##0_ ;_ * &quot;-&quot;??_ ;_ @_ "/>
    <numFmt numFmtId="168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2" borderId="0" xfId="0" applyFill="1"/>
    <xf numFmtId="168" fontId="0" fillId="0" borderId="0" xfId="0" applyNumberFormat="1"/>
    <xf numFmtId="168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0</xdr:rowOff>
    </xdr:from>
    <xdr:to>
      <xdr:col>27</xdr:col>
      <xdr:colOff>229142</xdr:colOff>
      <xdr:row>26</xdr:row>
      <xdr:rowOff>134007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9CADDF-6FE5-4427-8E86-A8A91CE7B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381000"/>
          <a:ext cx="3886742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40073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98E66-DD90-4CA9-987F-FBE2FA57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137073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2655D-960B-4BD4-A946-CB088123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B4776-FDBA-4C9F-951B-3CFC142C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30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77827</xdr:colOff>
      <xdr:row>37</xdr:row>
      <xdr:rowOff>153405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DDBAA9-B3F6-4F37-A8E3-0DF58811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0227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15000</v>
      </c>
      <c r="C3" s="17"/>
      <c r="D3" s="10"/>
      <c r="E3">
        <v>2005</v>
      </c>
      <c r="F3" s="3">
        <v>2024</v>
      </c>
      <c r="G3" s="4">
        <f>F3-E3</f>
        <v>19</v>
      </c>
      <c r="L3" s="3"/>
      <c r="M3" s="4"/>
    </row>
    <row r="4" spans="1:17" ht="33" x14ac:dyDescent="0.3">
      <c r="A4" s="18" t="s">
        <v>1</v>
      </c>
      <c r="B4" s="26">
        <v>2600</v>
      </c>
      <c r="C4" s="17"/>
      <c r="D4" s="10"/>
      <c r="E4" s="38"/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12400</v>
      </c>
      <c r="C5" s="17"/>
      <c r="D5" s="10"/>
      <c r="E5" s="39" t="s">
        <v>21</v>
      </c>
      <c r="F5" s="8" t="s">
        <v>22</v>
      </c>
      <c r="G5" s="14"/>
      <c r="H5" s="8"/>
      <c r="I5" s="8"/>
      <c r="M5" s="43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2600</v>
      </c>
      <c r="C6" s="17"/>
      <c r="D6" s="10"/>
      <c r="E6" s="6"/>
      <c r="F6" s="6">
        <v>910</v>
      </c>
      <c r="G6" s="14"/>
      <c r="H6" s="8"/>
      <c r="I6" s="8"/>
      <c r="M6" s="43"/>
      <c r="N6" s="29"/>
      <c r="O6" s="29"/>
      <c r="P6" s="29"/>
      <c r="Q6" s="29"/>
    </row>
    <row r="7" spans="1:17" ht="16.5" x14ac:dyDescent="0.3">
      <c r="A7" s="16" t="s">
        <v>4</v>
      </c>
      <c r="B7" s="19">
        <v>19</v>
      </c>
      <c r="C7" s="20"/>
      <c r="D7" s="40"/>
      <c r="E7" s="6"/>
      <c r="F7" s="3"/>
      <c r="G7" s="5"/>
      <c r="H7" s="8"/>
      <c r="I7" s="8"/>
      <c r="M7" s="44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41</v>
      </c>
      <c r="C8" s="20"/>
      <c r="D8" s="40"/>
      <c r="E8" s="6"/>
      <c r="F8" s="48"/>
      <c r="G8" s="5"/>
      <c r="H8" s="10"/>
      <c r="I8" s="10"/>
      <c r="M8" s="44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40"/>
      <c r="E9" s="6"/>
      <c r="F9" s="30"/>
      <c r="G9" s="13"/>
      <c r="H9" s="8"/>
      <c r="I9" s="8"/>
      <c r="J9" s="32"/>
      <c r="M9" s="44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28.5</v>
      </c>
      <c r="C10" s="20"/>
      <c r="D10" s="40"/>
      <c r="E10" s="13"/>
      <c r="F10" s="47"/>
      <c r="G10" s="13"/>
      <c r="H10" s="29"/>
      <c r="I10" s="29"/>
      <c r="J10" s="32"/>
      <c r="K10" s="32"/>
      <c r="L10" s="28"/>
      <c r="M10" s="44"/>
      <c r="N10" s="29"/>
      <c r="O10" s="29"/>
      <c r="P10" s="29"/>
      <c r="Q10" s="29"/>
    </row>
    <row r="11" spans="1:17" ht="16.5" x14ac:dyDescent="0.3">
      <c r="A11" s="16"/>
      <c r="B11" s="27">
        <f>B10%</f>
        <v>0.28499999999999998</v>
      </c>
      <c r="C11" s="35"/>
      <c r="D11" s="41"/>
      <c r="G11" s="13"/>
      <c r="H11" s="29"/>
      <c r="I11" s="29"/>
      <c r="J11" s="32"/>
      <c r="K11" s="32"/>
      <c r="L11" s="28"/>
      <c r="M11" s="45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740.99999999999989</v>
      </c>
      <c r="C12" s="21"/>
      <c r="D12" s="42"/>
      <c r="E12" t="s">
        <v>23</v>
      </c>
      <c r="G12" s="13"/>
      <c r="H12" s="29"/>
      <c r="I12" s="29"/>
      <c r="J12" s="32"/>
      <c r="K12" s="32"/>
      <c r="L12" s="28"/>
      <c r="M12" s="43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1859</v>
      </c>
      <c r="C13" s="21"/>
      <c r="D13" s="42"/>
      <c r="E13">
        <v>628</v>
      </c>
      <c r="F13" s="6">
        <f>F6/E13</f>
        <v>1.4490445859872612</v>
      </c>
      <c r="G13" s="13"/>
      <c r="H13" s="46"/>
      <c r="I13" s="29"/>
      <c r="J13" s="32"/>
      <c r="K13" s="32"/>
      <c r="L13" s="28"/>
      <c r="M13" s="43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12400</v>
      </c>
      <c r="C14" s="17"/>
      <c r="D14" s="10"/>
      <c r="E14" s="6">
        <v>22000</v>
      </c>
      <c r="G14" s="13"/>
      <c r="H14" s="29"/>
      <c r="I14" s="29"/>
      <c r="J14" s="32"/>
      <c r="K14" s="32"/>
      <c r="L14" s="28"/>
      <c r="M14" s="43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14259</v>
      </c>
      <c r="C15" s="17"/>
      <c r="D15" s="10"/>
      <c r="E15" s="6">
        <f>E14*E13</f>
        <v>13816000</v>
      </c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20</v>
      </c>
      <c r="B16" s="22">
        <v>910</v>
      </c>
      <c r="C16" s="36"/>
      <c r="D16" s="8"/>
      <c r="E16" s="5"/>
      <c r="F16" s="5"/>
      <c r="G16" s="5"/>
      <c r="H16" s="6"/>
      <c r="M16" s="31"/>
    </row>
    <row r="17" spans="1:14" ht="16.5" x14ac:dyDescent="0.3">
      <c r="A17" s="16" t="s">
        <v>11</v>
      </c>
      <c r="B17" s="23">
        <f>B15*B16</f>
        <v>12975690</v>
      </c>
      <c r="C17" s="23">
        <f>B17*75%</f>
        <v>9731767.5</v>
      </c>
      <c r="D17" s="10"/>
      <c r="E17" s="5"/>
      <c r="F17" s="34"/>
      <c r="G17" s="5"/>
      <c r="H17" s="6"/>
      <c r="M17" s="5"/>
      <c r="N17" s="6"/>
    </row>
    <row r="18" spans="1:14" ht="16.5" x14ac:dyDescent="0.3">
      <c r="A18" s="16" t="s">
        <v>12</v>
      </c>
      <c r="B18" s="24">
        <f>910*B4</f>
        <v>2366000</v>
      </c>
      <c r="C18" s="17"/>
      <c r="D18" s="10"/>
      <c r="E18" s="6"/>
      <c r="F18" s="5"/>
    </row>
    <row r="19" spans="1:14" ht="16.5" x14ac:dyDescent="0.3">
      <c r="A19" s="19" t="s">
        <v>15</v>
      </c>
      <c r="B19" s="24">
        <f>B17*0.025/12</f>
        <v>27032.6875</v>
      </c>
      <c r="C19" s="37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4" spans="1:14" x14ac:dyDescent="0.25">
      <c r="B24" s="9" t="s">
        <v>24</v>
      </c>
      <c r="C24" s="8" t="s">
        <v>14</v>
      </c>
      <c r="D24" s="8" t="s">
        <v>19</v>
      </c>
      <c r="E24" s="8"/>
      <c r="F24" s="8" t="s">
        <v>11</v>
      </c>
      <c r="G24" s="8" t="s">
        <v>16</v>
      </c>
      <c r="H24" s="8" t="s">
        <v>17</v>
      </c>
      <c r="I24" s="8" t="s">
        <v>18</v>
      </c>
    </row>
    <row r="25" spans="1:14" ht="17.25" x14ac:dyDescent="0.3">
      <c r="B25" s="9">
        <v>761</v>
      </c>
      <c r="C25" s="8">
        <f>B25/1.45</f>
        <v>524.82758620689651</v>
      </c>
      <c r="D25" s="8"/>
      <c r="E25" s="8"/>
      <c r="F25" s="8">
        <v>12000000</v>
      </c>
      <c r="G25" s="10">
        <f t="shared" ref="G25:G31" si="0">F25/C25</f>
        <v>22864.651773981604</v>
      </c>
      <c r="H25" s="10" t="e">
        <f>F25/D25</f>
        <v>#DIV/0!</v>
      </c>
      <c r="I25" s="10">
        <f t="shared" ref="I25:I31" si="1">F25/B25</f>
        <v>15768.725361366623</v>
      </c>
      <c r="J25" s="15">
        <f>D25/C25</f>
        <v>0</v>
      </c>
    </row>
    <row r="26" spans="1:14" ht="17.25" x14ac:dyDescent="0.3">
      <c r="B26" s="9">
        <v>900</v>
      </c>
      <c r="C26" s="8">
        <f>B26/1.45</f>
        <v>620.68965517241384</v>
      </c>
      <c r="D26" s="8"/>
      <c r="E26" s="8"/>
      <c r="F26" s="8">
        <v>13000000</v>
      </c>
      <c r="G26" s="10">
        <f t="shared" si="0"/>
        <v>20944.444444444442</v>
      </c>
      <c r="H26" s="10" t="e">
        <f>F26/D26</f>
        <v>#DIV/0!</v>
      </c>
      <c r="I26" s="10">
        <f t="shared" si="1"/>
        <v>14444.444444444445</v>
      </c>
      <c r="J26" s="15"/>
    </row>
    <row r="27" spans="1:14" x14ac:dyDescent="0.25">
      <c r="B27" s="9">
        <f>D27*1.25</f>
        <v>675</v>
      </c>
      <c r="C27" s="8">
        <v>450</v>
      </c>
      <c r="D27" s="8">
        <f>C27*1.2</f>
        <v>540</v>
      </c>
      <c r="E27" s="8"/>
      <c r="F27" s="10">
        <v>10000000</v>
      </c>
      <c r="G27" s="10">
        <f t="shared" si="0"/>
        <v>22222.222222222223</v>
      </c>
      <c r="H27" s="10">
        <f t="shared" ref="H27:H31" si="2">F27/D27</f>
        <v>18518.518518518518</v>
      </c>
      <c r="I27" s="10">
        <f t="shared" si="1"/>
        <v>14814.814814814816</v>
      </c>
    </row>
    <row r="28" spans="1:14" x14ac:dyDescent="0.25">
      <c r="B28" s="9">
        <f>D28*1.25</f>
        <v>1125</v>
      </c>
      <c r="C28" s="8">
        <v>750</v>
      </c>
      <c r="D28" s="8">
        <f>C28*1.2</f>
        <v>900</v>
      </c>
      <c r="E28" s="8"/>
      <c r="F28" s="10">
        <v>16500000</v>
      </c>
      <c r="G28" s="10">
        <f t="shared" si="0"/>
        <v>22000</v>
      </c>
      <c r="H28" s="10">
        <f t="shared" si="2"/>
        <v>18333.333333333332</v>
      </c>
      <c r="I28" s="10">
        <f t="shared" si="1"/>
        <v>14666.666666666666</v>
      </c>
    </row>
    <row r="29" spans="1:14" x14ac:dyDescent="0.25">
      <c r="B29" s="9"/>
      <c r="C29" s="8"/>
      <c r="D29" s="8"/>
      <c r="E29" s="8"/>
      <c r="F29" s="10"/>
      <c r="G29" s="10" t="e">
        <f t="shared" si="0"/>
        <v>#DIV/0!</v>
      </c>
      <c r="H29" s="10" t="e">
        <f t="shared" si="2"/>
        <v>#DIV/0!</v>
      </c>
      <c r="I29" s="10" t="e">
        <f t="shared" si="1"/>
        <v>#DIV/0!</v>
      </c>
    </row>
    <row r="30" spans="1:14" x14ac:dyDescent="0.25">
      <c r="B30" s="9"/>
      <c r="C30" s="8"/>
      <c r="D30" s="8"/>
      <c r="E30" s="8"/>
      <c r="F30" s="10"/>
      <c r="G30" s="10" t="e">
        <f t="shared" si="0"/>
        <v>#DIV/0!</v>
      </c>
      <c r="H30" s="10" t="e">
        <f t="shared" si="2"/>
        <v>#DIV/0!</v>
      </c>
      <c r="I30" s="10" t="e">
        <f t="shared" si="1"/>
        <v>#DIV/0!</v>
      </c>
    </row>
    <row r="31" spans="1:14" x14ac:dyDescent="0.25">
      <c r="B31" s="9"/>
      <c r="C31" s="8"/>
      <c r="D31" s="8"/>
      <c r="E31" s="8"/>
      <c r="F31" s="8"/>
      <c r="G31" s="10" t="e">
        <f t="shared" si="0"/>
        <v>#DIV/0!</v>
      </c>
      <c r="H31" s="10" t="e">
        <f t="shared" si="2"/>
        <v>#DIV/0!</v>
      </c>
      <c r="I31" s="10" t="e">
        <f t="shared" si="1"/>
        <v>#DIV/0!</v>
      </c>
    </row>
    <row r="33" spans="1:8" x14ac:dyDescent="0.25">
      <c r="A33">
        <v>761</v>
      </c>
      <c r="B33">
        <v>11200000</v>
      </c>
      <c r="C33">
        <f t="shared" ref="C33:C39" si="3">B33/A33</f>
        <v>14717.477003942182</v>
      </c>
      <c r="D33">
        <v>100</v>
      </c>
      <c r="E33">
        <v>100</v>
      </c>
      <c r="F33">
        <f t="shared" ref="F33:F39" si="4">E33+D33+B33</f>
        <v>11200200</v>
      </c>
      <c r="G33">
        <f t="shared" ref="G33:G39" si="5">F33/A33</f>
        <v>14717.739816031537</v>
      </c>
      <c r="H33" s="6"/>
    </row>
    <row r="34" spans="1:8" x14ac:dyDescent="0.25">
      <c r="A34">
        <v>761</v>
      </c>
      <c r="B34">
        <v>10500000</v>
      </c>
      <c r="C34">
        <f t="shared" si="3"/>
        <v>13797.634691195795</v>
      </c>
      <c r="D34">
        <v>630000</v>
      </c>
      <c r="E34">
        <v>30000</v>
      </c>
      <c r="F34">
        <f t="shared" si="4"/>
        <v>11160000</v>
      </c>
      <c r="G34">
        <f t="shared" si="5"/>
        <v>14664.91458607096</v>
      </c>
      <c r="H34" s="6"/>
    </row>
    <row r="35" spans="1:8" x14ac:dyDescent="0.25">
      <c r="A35">
        <v>585</v>
      </c>
      <c r="B35" s="7">
        <v>8500000</v>
      </c>
      <c r="C35">
        <f t="shared" si="3"/>
        <v>14529.914529914529</v>
      </c>
      <c r="D35">
        <v>510000</v>
      </c>
      <c r="E35">
        <v>30000</v>
      </c>
      <c r="F35">
        <f t="shared" si="4"/>
        <v>9040000</v>
      </c>
      <c r="G35">
        <f t="shared" si="5"/>
        <v>15452.991452991453</v>
      </c>
    </row>
    <row r="36" spans="1:8" x14ac:dyDescent="0.25">
      <c r="C36" t="e">
        <f t="shared" si="3"/>
        <v>#DIV/0!</v>
      </c>
      <c r="D36">
        <v>100</v>
      </c>
      <c r="E36">
        <v>100</v>
      </c>
      <c r="F36">
        <f t="shared" si="4"/>
        <v>200</v>
      </c>
      <c r="G36" t="e">
        <f t="shared" si="5"/>
        <v>#DIV/0!</v>
      </c>
    </row>
    <row r="37" spans="1:8" x14ac:dyDescent="0.25">
      <c r="B37" s="50"/>
      <c r="C37" s="50" t="e">
        <f t="shared" si="3"/>
        <v>#DIV/0!</v>
      </c>
      <c r="D37">
        <v>567000</v>
      </c>
      <c r="E37">
        <v>30000</v>
      </c>
      <c r="F37">
        <f t="shared" si="4"/>
        <v>597000</v>
      </c>
      <c r="G37" t="e">
        <f t="shared" si="5"/>
        <v>#DIV/0!</v>
      </c>
    </row>
    <row r="38" spans="1:8" ht="15.75" x14ac:dyDescent="0.25">
      <c r="A38" s="49"/>
      <c r="B38"/>
      <c r="C38" t="e">
        <f t="shared" si="3"/>
        <v>#DIV/0!</v>
      </c>
      <c r="D38">
        <v>1194000</v>
      </c>
      <c r="E38">
        <v>30000</v>
      </c>
      <c r="F38">
        <f t="shared" si="4"/>
        <v>1224000</v>
      </c>
      <c r="G38" t="e">
        <f t="shared" si="5"/>
        <v>#DIV/0!</v>
      </c>
    </row>
    <row r="39" spans="1:8" ht="15.75" x14ac:dyDescent="0.25">
      <c r="A39" s="28"/>
      <c r="C39" t="e">
        <f t="shared" si="3"/>
        <v>#DIV/0!</v>
      </c>
      <c r="D39">
        <v>1220500</v>
      </c>
      <c r="E39">
        <v>30000</v>
      </c>
      <c r="F39">
        <f t="shared" si="4"/>
        <v>1250500</v>
      </c>
      <c r="G39" t="e">
        <f t="shared" si="5"/>
        <v>#DIV/0!</v>
      </c>
    </row>
    <row r="40" spans="1:8" ht="15.75" x14ac:dyDescent="0.25">
      <c r="A40" s="28"/>
    </row>
    <row r="41" spans="1:8" ht="15.75" x14ac:dyDescent="0.25">
      <c r="A41" s="28"/>
    </row>
    <row r="42" spans="1:8" ht="15.75" x14ac:dyDescent="0.25">
      <c r="A42" s="28"/>
    </row>
    <row r="49" spans="3:14" x14ac:dyDescent="0.25">
      <c r="E49">
        <v>3.29</v>
      </c>
      <c r="F49">
        <v>6.1</v>
      </c>
      <c r="G49">
        <f>F49*E49</f>
        <v>20.068999999999999</v>
      </c>
      <c r="H49">
        <f>G49*10.764</f>
        <v>216.02271599999997</v>
      </c>
      <c r="J49">
        <v>3.28084</v>
      </c>
      <c r="K49" s="51">
        <f>J49*E49</f>
        <v>10.7939636</v>
      </c>
      <c r="L49" s="51">
        <f>J49*F49</f>
        <v>20.013123999999998</v>
      </c>
      <c r="M49" s="51">
        <f>K49*L49</f>
        <v>216.02093197828637</v>
      </c>
      <c r="N49" t="s">
        <v>26</v>
      </c>
    </row>
    <row r="50" spans="3:14" x14ac:dyDescent="0.25">
      <c r="E50">
        <v>2.66</v>
      </c>
      <c r="F50">
        <v>2.64</v>
      </c>
      <c r="G50">
        <f t="shared" ref="G50:G56" si="6">F50*E50</f>
        <v>7.0224000000000011</v>
      </c>
      <c r="H50">
        <f t="shared" ref="H50:H56" si="7">G50*10.764</f>
        <v>75.589113600000005</v>
      </c>
      <c r="J50">
        <v>3.28084</v>
      </c>
      <c r="K50" s="51">
        <f t="shared" ref="K50:K56" si="8">J50*E50</f>
        <v>8.7270344000000009</v>
      </c>
      <c r="L50" s="51">
        <f t="shared" ref="L50:L56" si="9">J50*F50</f>
        <v>8.6614176</v>
      </c>
      <c r="M50" s="51">
        <f t="shared" ref="M50:M56" si="10">K50*L50</f>
        <v>75.588489347965449</v>
      </c>
      <c r="N50" t="s">
        <v>27</v>
      </c>
    </row>
    <row r="51" spans="3:14" x14ac:dyDescent="0.25">
      <c r="E51">
        <v>2.16</v>
      </c>
      <c r="F51">
        <v>1.2</v>
      </c>
      <c r="G51">
        <f t="shared" si="6"/>
        <v>2.5920000000000001</v>
      </c>
      <c r="H51">
        <f t="shared" si="7"/>
        <v>27.900288</v>
      </c>
      <c r="J51">
        <v>3.28084</v>
      </c>
      <c r="K51" s="51">
        <f t="shared" si="8"/>
        <v>7.0866144000000002</v>
      </c>
      <c r="L51" s="51">
        <f t="shared" si="9"/>
        <v>3.9370079999999996</v>
      </c>
      <c r="M51" s="51">
        <f t="shared" si="10"/>
        <v>27.900057585715199</v>
      </c>
      <c r="N51" t="s">
        <v>28</v>
      </c>
    </row>
    <row r="52" spans="3:14" x14ac:dyDescent="0.25">
      <c r="E52">
        <v>3</v>
      </c>
      <c r="F52">
        <v>3.57</v>
      </c>
      <c r="G52">
        <f t="shared" si="6"/>
        <v>10.709999999999999</v>
      </c>
      <c r="H52">
        <f t="shared" si="7"/>
        <v>115.28243999999998</v>
      </c>
      <c r="J52">
        <v>3.28084</v>
      </c>
      <c r="K52" s="51">
        <f t="shared" si="8"/>
        <v>9.8425200000000004</v>
      </c>
      <c r="L52" s="51">
        <f t="shared" si="9"/>
        <v>11.712598799999999</v>
      </c>
      <c r="M52" s="51">
        <f t="shared" si="10"/>
        <v>115.28148794097599</v>
      </c>
      <c r="N52" t="s">
        <v>29</v>
      </c>
    </row>
    <row r="53" spans="3:14" x14ac:dyDescent="0.25">
      <c r="E53">
        <v>1.2</v>
      </c>
      <c r="F53">
        <v>2.15</v>
      </c>
      <c r="G53">
        <f t="shared" si="6"/>
        <v>2.5799999999999996</v>
      </c>
      <c r="H53">
        <f t="shared" si="7"/>
        <v>27.771119999999993</v>
      </c>
      <c r="J53">
        <v>3.28084</v>
      </c>
      <c r="K53" s="51">
        <f t="shared" si="8"/>
        <v>3.9370079999999996</v>
      </c>
      <c r="L53" s="51">
        <f t="shared" si="9"/>
        <v>7.0538059999999998</v>
      </c>
      <c r="M53" s="51">
        <f t="shared" si="10"/>
        <v>27.770890652447996</v>
      </c>
      <c r="N53" t="s">
        <v>28</v>
      </c>
    </row>
    <row r="54" spans="3:14" x14ac:dyDescent="0.25">
      <c r="E54">
        <v>2.96</v>
      </c>
      <c r="F54">
        <v>3.26</v>
      </c>
      <c r="G54">
        <f t="shared" si="6"/>
        <v>9.6495999999999995</v>
      </c>
      <c r="H54">
        <f t="shared" si="7"/>
        <v>103.86829439999998</v>
      </c>
      <c r="J54">
        <v>3.28084</v>
      </c>
      <c r="K54" s="51">
        <f t="shared" si="8"/>
        <v>9.7112864000000005</v>
      </c>
      <c r="L54" s="51">
        <f t="shared" si="9"/>
        <v>10.695538399999998</v>
      </c>
      <c r="M54" s="51">
        <f t="shared" si="10"/>
        <v>103.86743660459776</v>
      </c>
      <c r="N54" t="s">
        <v>29</v>
      </c>
    </row>
    <row r="55" spans="3:14" x14ac:dyDescent="0.25">
      <c r="E55">
        <v>1.08</v>
      </c>
      <c r="F55">
        <v>1.1399999999999999</v>
      </c>
      <c r="G55">
        <f t="shared" si="6"/>
        <v>1.2312000000000001</v>
      </c>
      <c r="H55">
        <f t="shared" si="7"/>
        <v>13.252636799999999</v>
      </c>
      <c r="J55">
        <v>3.28084</v>
      </c>
      <c r="K55" s="51">
        <f t="shared" si="8"/>
        <v>3.5433072000000001</v>
      </c>
      <c r="L55" s="51">
        <f t="shared" si="9"/>
        <v>3.7401575999999999</v>
      </c>
      <c r="M55" s="51">
        <f t="shared" si="10"/>
        <v>13.25252735321472</v>
      </c>
      <c r="N55" t="s">
        <v>30</v>
      </c>
    </row>
    <row r="56" spans="3:14" x14ac:dyDescent="0.25">
      <c r="E56">
        <v>3.1</v>
      </c>
      <c r="F56">
        <v>0.83</v>
      </c>
      <c r="G56">
        <f t="shared" si="6"/>
        <v>2.573</v>
      </c>
      <c r="H56">
        <f t="shared" si="7"/>
        <v>27.695771999999998</v>
      </c>
      <c r="J56">
        <v>3.28084</v>
      </c>
      <c r="K56" s="51">
        <f t="shared" si="8"/>
        <v>10.170604000000001</v>
      </c>
      <c r="L56" s="51">
        <f t="shared" si="9"/>
        <v>2.7230971999999998</v>
      </c>
      <c r="M56" s="51">
        <f t="shared" si="10"/>
        <v>27.6955432747088</v>
      </c>
      <c r="N56" t="s">
        <v>30</v>
      </c>
    </row>
    <row r="57" spans="3:14" x14ac:dyDescent="0.25">
      <c r="G57">
        <f>SUM(G49:G56)</f>
        <v>56.427199999999999</v>
      </c>
      <c r="H57">
        <f>SUM(H49:H56)</f>
        <v>607.38238079999996</v>
      </c>
      <c r="M57" s="52">
        <f>SUM(M49:M56)</f>
        <v>607.37736473791233</v>
      </c>
    </row>
    <row r="60" spans="3:14" x14ac:dyDescent="0.25">
      <c r="K60" s="51"/>
      <c r="L60" s="51"/>
      <c r="M60" s="51"/>
    </row>
    <row r="61" spans="3:14" x14ac:dyDescent="0.25">
      <c r="E61">
        <v>3.29</v>
      </c>
      <c r="F61">
        <v>0.6</v>
      </c>
      <c r="G61">
        <f>E61*F61</f>
        <v>1.974</v>
      </c>
      <c r="H61">
        <f>G61*10.764</f>
        <v>21.248135999999999</v>
      </c>
      <c r="J61">
        <v>3.28084</v>
      </c>
      <c r="K61" s="51">
        <f>J61*E61</f>
        <v>10.7939636</v>
      </c>
      <c r="L61" s="51">
        <f>J61*F61</f>
        <v>1.9685039999999998</v>
      </c>
      <c r="M61" s="52">
        <f>L61*K61</f>
        <v>21.247960522454399</v>
      </c>
      <c r="N61" t="s">
        <v>31</v>
      </c>
    </row>
    <row r="62" spans="3:14" x14ac:dyDescent="0.25">
      <c r="C62" s="6"/>
      <c r="D62" s="6"/>
      <c r="E62" s="6"/>
    </row>
    <row r="64" spans="3:14" x14ac:dyDescent="0.25">
      <c r="M64" s="51">
        <f>M57+M61</f>
        <v>628.62532526036671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R15"/>
  <sheetViews>
    <sheetView workbookViewId="0">
      <selection activeCell="T18" sqref="T18"/>
    </sheetView>
  </sheetViews>
  <sheetFormatPr defaultRowHeight="15" x14ac:dyDescent="0.25"/>
  <sheetData>
    <row r="14" spans="18:18" x14ac:dyDescent="0.25">
      <c r="R14" t="s">
        <v>25</v>
      </c>
    </row>
    <row r="15" spans="18:18" x14ac:dyDescent="0.25">
      <c r="R15">
        <v>1780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2024-05-07T19:35:56Z</dcterms:modified>
</cp:coreProperties>
</file>