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hisar (East)\HUSAIN HASANALI MUKHIDA\"/>
    </mc:Choice>
  </mc:AlternateContent>
  <xr:revisionPtr revIDLastSave="0" documentId="13_ncr:1_{33080D55-71EA-4B98-B3A9-D327559DDA7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P5" i="4"/>
  <c r="P3" i="4" l="1"/>
  <c r="C5" i="25" l="1"/>
  <c r="C4" i="25"/>
  <c r="C3" i="25"/>
  <c r="B2" i="4"/>
  <c r="C2" i="4" s="1"/>
  <c r="Q3" i="4"/>
  <c r="B3" i="4" s="1"/>
  <c r="C3" i="4" s="1"/>
  <c r="D3" i="4" s="1"/>
  <c r="P4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<sst xmlns="http://schemas.openxmlformats.org/spreadsheetml/2006/main" count="131" uniqueCount="89">
  <si>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</si>
  <si>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</si>
  <si>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</si>
  <si>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</si>
  <si>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</si>
  <si>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</si>
  <si>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</si>
  <si>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</si>
  <si>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</si>
  <si>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</si>
  <si>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</si>
  <si>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</si>
  <si>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</si>
  <si>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</si>
  <si>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</si>
  <si>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</si>
  <si>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</si>
  <si>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</si>
  <si>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</si>
  <si>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</si>
  <si>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</si>
  <si>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</si>
  <si>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</si>
  <si>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</si>
  <si>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</si>
  <si>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</si>
  <si>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</si>
  <si>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</si>
  <si>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</si>
  <si>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</si>
  <si>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</si>
  <si>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</si>
  <si>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</si>
  <si>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</si>
  <si>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</si>
  <si>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</si>
  <si>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</si>
  <si>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</si>
  <si>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</si>
  <si>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</si>
  <si>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</si>
  <si>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</si>
  <si>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</si>
  <si>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</si>
  <si>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</si>
  <si>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</si>
  <si>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</si>
  <si>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</si>
  <si>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</si>
  <si>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</si>
  <si>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</si>
  <si>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</si>
  <si>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</si>
  <si>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</si>
  <si>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</si>
  <si>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</si>
  <si>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</si>
  <si>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</si>
  <si>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</si>
  <si>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</si>
  <si>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</si>
  <si>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</si>
  <si>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</si>
  <si>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</si>
  <si>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</si>
  <si>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</si>
  <si>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</si>
  <si>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</si>
  <si>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</si>
  <si>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</si>
  <si>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</si>
  <si>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</si>
  <si>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</si>
  <si>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</si>
  <si>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</si>
  <si>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</si>
  <si>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</si>
  <si>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</si>
  <si>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</si>
  <si>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</si>
  <si>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</si>
  <si>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</si>
  <si>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</si>
  <si>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</si>
  <si>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</si>
  <si>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55 to 60 lakhs</t>
  </si>
  <si>
    <t>IGR-05.01.24</t>
  </si>
  <si>
    <t>IGR-18.10.22</t>
  </si>
  <si>
    <t>IGR-22.02.24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</si>
</sst>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7FF77-A787-4037-A012-6EDF1C15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FDB97-2114-44FD-BDF9-FEA48C16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6C0EA-7C3F-4741-BED7-2AA01DEA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89FAB-E2C5-4628-A6B9-C02FB99D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B97DE-CE85-4FEC-A7A5-4A7781160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192656.46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222056.46</v>
      </c>
      <c r="D9" s="62" t="s">
        <v>62</v>
      </c>
      <c r="E9" s="63">
        <f>C9/10.764</f>
        <v>20629.548494983279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1984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40</v>
      </c>
      <c r="D13" s="69">
        <f>D12-C13</f>
        <v>60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2" sqref="H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17500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20</v>
      </c>
      <c r="D8" s="26">
        <v>1984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60</v>
      </c>
      <c r="D10" s="26"/>
      <c r="E10" t="s">
        <v>84</v>
      </c>
      <c r="F10" s="19"/>
    </row>
    <row r="11" spans="1:6" x14ac:dyDescent="0.25">
      <c r="A11" s="16"/>
      <c r="B11" s="27"/>
      <c r="C11" s="28">
        <f>C10%</f>
        <v>0.6</v>
      </c>
      <c r="D11" s="28"/>
      <c r="F11" s="19"/>
    </row>
    <row r="12" spans="1:6" x14ac:dyDescent="0.25">
      <c r="A12" s="16" t="s">
        <v>21</v>
      </c>
      <c r="B12" s="20"/>
      <c r="C12" s="21">
        <f>C6*C11</f>
        <v>1620</v>
      </c>
      <c r="D12" s="19"/>
    </row>
    <row r="13" spans="1:6" x14ac:dyDescent="0.25">
      <c r="A13" s="16" t="s">
        <v>22</v>
      </c>
      <c r="B13" s="20"/>
      <c r="C13" s="21">
        <f>C6-C12</f>
        <v>1080</v>
      </c>
      <c r="D13" s="19"/>
    </row>
    <row r="14" spans="1:6" x14ac:dyDescent="0.25">
      <c r="A14" s="16" t="s">
        <v>15</v>
      </c>
      <c r="B14" s="20"/>
      <c r="C14" s="21">
        <f>C5</f>
        <v>14800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15880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ABUA</v>
      </c>
      <c r="B18" s="7"/>
      <c r="C18" s="31">
        <v>381</v>
      </c>
      <c r="D18" s="19"/>
    </row>
    <row r="19" spans="1:4" x14ac:dyDescent="0.25">
      <c r="A19" s="16" t="s">
        <v>74</v>
      </c>
      <c r="B19" s="6"/>
      <c r="C19" s="32">
        <f>C18*C16</f>
        <v>6050280</v>
      </c>
      <c r="D19" s="33"/>
    </row>
    <row r="20" spans="1:4" x14ac:dyDescent="0.25">
      <c r="A20" s="16" t="s">
        <v>24</v>
      </c>
      <c r="C20" s="34">
        <f>C19*90%</f>
        <v>5445252</v>
      </c>
      <c r="D20" s="19"/>
    </row>
    <row r="21" spans="1:4" x14ac:dyDescent="0.25">
      <c r="A21" s="16" t="s">
        <v>25</v>
      </c>
      <c r="C21" s="34">
        <f>C19*80%</f>
        <v>4840224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1028700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12604.75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2" sqref="G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571</v>
      </c>
      <c r="C2" s="4">
        <f t="shared" ref="C2:C16" si="1">B2*1.2</f>
        <v>685.19999999999993</v>
      </c>
      <c r="D2" s="4">
        <f t="shared" ref="D2:D16" si="2">C2*1.2</f>
        <v>822.2399999999999</v>
      </c>
      <c r="E2" s="5">
        <f t="shared" ref="E2:E16" si="3">R2</f>
        <v>10800000</v>
      </c>
      <c r="F2" s="4">
        <f t="shared" ref="F2:F15" si="4">ROUND((E2/B2),0)</f>
        <v>18914</v>
      </c>
      <c r="G2" s="77">
        <f t="shared" ref="G2:G15" si="5">ROUND((E2/C2),0)</f>
        <v>15762</v>
      </c>
      <c r="H2" s="77">
        <f t="shared" ref="H2:H15" si="6">ROUND((E2/D2),0)</f>
        <v>13135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571</v>
      </c>
      <c r="R2" s="78">
        <v>10800000</v>
      </c>
      <c r="S2" s="78" t="s">
        <v>88</v>
      </c>
    </row>
    <row r="3" spans="1:19" x14ac:dyDescent="0.25">
      <c r="A3" s="4">
        <v>2</v>
      </c>
      <c r="B3" s="4">
        <f t="shared" si="0"/>
        <v>297.98339999999996</v>
      </c>
      <c r="C3" s="4">
        <f t="shared" si="1"/>
        <v>357.58007999999995</v>
      </c>
      <c r="D3" s="4">
        <f t="shared" si="2"/>
        <v>429.09609599999993</v>
      </c>
      <c r="E3" s="5">
        <f t="shared" si="3"/>
        <v>3650000</v>
      </c>
      <c r="F3" s="4">
        <f t="shared" si="4"/>
        <v>12249</v>
      </c>
      <c r="G3" s="4">
        <f t="shared" si="5"/>
        <v>10208</v>
      </c>
      <c r="H3" s="4">
        <f t="shared" si="6"/>
        <v>8506</v>
      </c>
      <c r="I3" s="4">
        <f t="shared" si="7"/>
        <v>0</v>
      </c>
      <c r="J3" s="4">
        <f t="shared" si="8"/>
        <v>0</v>
      </c>
      <c r="O3">
        <v>0</v>
      </c>
      <c r="P3">
        <f>33.22*10.764</f>
        <v>357.58007999999995</v>
      </c>
      <c r="Q3">
        <f t="shared" ref="Q2:Q10" si="10">P3/1.2</f>
        <v>297.98339999999996</v>
      </c>
      <c r="R3" s="2">
        <v>3650000</v>
      </c>
      <c r="S3" s="2" t="s">
        <v>86</v>
      </c>
    </row>
    <row r="4" spans="1:19" x14ac:dyDescent="0.25">
      <c r="A4" s="4">
        <v>3</v>
      </c>
      <c r="B4" s="4">
        <f t="shared" si="0"/>
        <v>352</v>
      </c>
      <c r="C4" s="4">
        <f t="shared" si="1"/>
        <v>422.4</v>
      </c>
      <c r="D4" s="4">
        <f t="shared" si="2"/>
        <v>506.87999999999994</v>
      </c>
      <c r="E4" s="5">
        <f t="shared" si="3"/>
        <v>4500000</v>
      </c>
      <c r="F4" s="4">
        <f t="shared" si="4"/>
        <v>12784</v>
      </c>
      <c r="G4" s="4">
        <f t="shared" si="5"/>
        <v>10653</v>
      </c>
      <c r="H4" s="4">
        <f t="shared" si="6"/>
        <v>8878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1">O4/1.2</f>
        <v>0</v>
      </c>
      <c r="Q4">
        <v>352</v>
      </c>
      <c r="R4" s="2">
        <v>4500000</v>
      </c>
      <c r="S4" s="2" t="s">
        <v>87</v>
      </c>
    </row>
    <row r="5" spans="1:19" x14ac:dyDescent="0.25">
      <c r="A5" s="4">
        <v>4</v>
      </c>
      <c r="B5" s="4">
        <f t="shared" si="0"/>
        <v>356</v>
      </c>
      <c r="C5" s="4">
        <f t="shared" si="1"/>
        <v>427.2</v>
      </c>
      <c r="D5" s="4">
        <f t="shared" si="2"/>
        <v>512.64</v>
      </c>
      <c r="E5" s="5">
        <f t="shared" si="3"/>
        <v>7200000</v>
      </c>
      <c r="F5" s="4">
        <f t="shared" si="4"/>
        <v>20225</v>
      </c>
      <c r="G5" s="77">
        <f t="shared" si="5"/>
        <v>16854</v>
      </c>
      <c r="H5" s="77">
        <f t="shared" si="6"/>
        <v>14045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5" si="12">O5/1.2</f>
        <v>0</v>
      </c>
      <c r="Q5" s="7">
        <v>356</v>
      </c>
      <c r="R5" s="78">
        <v>7200000</v>
      </c>
      <c r="S5" s="2"/>
    </row>
    <row r="6" spans="1:19" x14ac:dyDescent="0.25">
      <c r="A6" s="4">
        <v>5</v>
      </c>
      <c r="B6" s="4">
        <f t="shared" si="0"/>
        <v>340</v>
      </c>
      <c r="C6" s="4">
        <f t="shared" si="1"/>
        <v>408</v>
      </c>
      <c r="D6" s="4">
        <f t="shared" si="2"/>
        <v>489.59999999999997</v>
      </c>
      <c r="E6" s="5">
        <f t="shared" si="3"/>
        <v>7500000</v>
      </c>
      <c r="F6" s="4">
        <f t="shared" si="4"/>
        <v>22059</v>
      </c>
      <c r="G6" s="77">
        <f t="shared" si="5"/>
        <v>18382</v>
      </c>
      <c r="H6" s="77">
        <f t="shared" si="6"/>
        <v>15319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408</v>
      </c>
      <c r="Q6" s="7">
        <f t="shared" si="10"/>
        <v>340</v>
      </c>
      <c r="R6" s="78">
        <v>7500000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2">
        <v>1984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296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381</v>
      </c>
      <c r="H29" s="10">
        <f>G29/G28</f>
        <v>1.2871621621621621</v>
      </c>
    </row>
    <row r="30" spans="1:19" s="10" customFormat="1" x14ac:dyDescent="0.25">
      <c r="F30" s="56" t="s">
        <v>73</v>
      </c>
      <c r="G30" s="56">
        <v>11000</v>
      </c>
    </row>
    <row r="31" spans="1:19" s="10" customFormat="1" x14ac:dyDescent="0.25">
      <c r="C31" s="74"/>
      <c r="D31" s="74"/>
      <c r="F31" s="74" t="s">
        <v>74</v>
      </c>
      <c r="G31" s="74">
        <f>G29*G30</f>
        <v>4191000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3771900</v>
      </c>
    </row>
    <row r="33" spans="3:7" s="10" customFormat="1" x14ac:dyDescent="0.25">
      <c r="C33" s="74"/>
      <c r="D33" s="74"/>
      <c r="F33" s="74" t="s">
        <v>25</v>
      </c>
      <c r="G33" s="74">
        <f>G31*80%</f>
        <v>3352800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2024-05-06T07:05:17Z</dcterms:modified>
</cp:coreProperties>
</file>