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Kausa Mumbra\Sameer Farid Shaikh\"/>
    </mc:Choice>
  </mc:AlternateContent>
  <xr:revisionPtr revIDLastSave="0" documentId="13_ncr:1_{1566153E-5EDC-4AF3-A331-BDB28E89114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3" i="4" l="1"/>
  <c r="J20" i="4"/>
  <c r="N21" i="4"/>
  <c r="J21" i="4"/>
  <c r="I30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<sst xmlns="http://schemas.openxmlformats.org/spreadsheetml/2006/main" count="29" uniqueCount="26">
  <si>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</si>
  <si>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</si>
  <si>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</si>
  <si>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</si>
  <si>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</si>
  <si>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</si>
  <si>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</si>
  <si>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</si>
  <si>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</si>
  <si>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</si>
  <si>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</si>
  <si>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</si>
  <si>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</si>
  <si>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303, 3rd Floor, Wing - B, Ruparel Crest, S G Barve Marg, Village - Kurla East, Municipality Ward No. L ward, Mumbai,</t>
  </si>
  <si>
    <t>agreeemtn - 18.04.2024</t>
  </si>
  <si>
    <t>av</t>
  </si>
  <si>
    <t>sd</t>
  </si>
  <si>
    <t>rd</t>
  </si>
  <si>
    <t>bv</t>
  </si>
  <si>
    <t>rera ca</t>
  </si>
  <si>
    <t>bua</t>
  </si>
  <si>
    <t>fmv</t>
  </si>
  <si>
    <t>rate on ca</t>
  </si>
  <si>
    <t>02.05.24</t>
  </si>
  <si>
    <t>06.03.24</t>
  </si>
  <si>
    <t>2 bhk - 1.32 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</si>
</sst>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3"/>
      <color rgb="FF88828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45</xdr:row>
      <xdr:rowOff>124975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D11AC9-6A69-4CFF-9682-0DCFC2AEE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8240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11</xdr:col>
      <xdr:colOff>67535</xdr:colOff>
      <xdr:row>48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CD3F99-9744-47E9-9281-8DEB3852A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163535" cy="8135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344224</xdr:colOff>
      <xdr:row>44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271F08-AF85-4E9A-B26B-E92508F8D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88224" cy="8259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B03A2E-DE3C-4983-A858-DC50FFDB3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E964A3-52AC-49D6-B3BD-F88E81AE3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3" sqref="I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600</v>
      </c>
      <c r="C2" s="4">
        <f>B2*1.2</f>
        <v>720</v>
      </c>
      <c r="D2" s="4">
        <f t="shared" ref="D2:D13" si="2">C2*1.2</f>
        <v>864</v>
      </c>
      <c r="E2" s="5">
        <f t="shared" ref="E2:E13" si="3">R2</f>
        <v>11000000</v>
      </c>
      <c r="F2" s="10">
        <f t="shared" ref="F2:F13" si="4">ROUND((E2/B2),0)</f>
        <v>18333</v>
      </c>
      <c r="G2" s="10">
        <f t="shared" ref="G2:G13" si="5">ROUND((E2/C2),0)</f>
        <v>15278</v>
      </c>
      <c r="H2" s="10">
        <f t="shared" ref="H2:H13" si="6">ROUND((E2/D2),0)</f>
        <v>12731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600</v>
      </c>
      <c r="R2" s="2">
        <v>11000000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580</v>
      </c>
      <c r="C3" s="4">
        <f t="shared" ref="C3:C15" si="9">B3*1.2</f>
        <v>696</v>
      </c>
      <c r="D3" s="4">
        <f t="shared" si="2"/>
        <v>835.19999999999993</v>
      </c>
      <c r="E3" s="5">
        <f t="shared" si="3"/>
        <v>13100000</v>
      </c>
      <c r="F3" s="15">
        <f t="shared" si="4"/>
        <v>22586</v>
      </c>
      <c r="G3" s="10">
        <f t="shared" si="5"/>
        <v>18822</v>
      </c>
      <c r="H3" s="10">
        <f t="shared" si="6"/>
        <v>15685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580</v>
      </c>
      <c r="R3" s="2">
        <v>13100000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577</v>
      </c>
      <c r="C4" s="4">
        <f t="shared" si="9"/>
        <v>692.4</v>
      </c>
      <c r="D4" s="4">
        <f t="shared" si="2"/>
        <v>830.88</v>
      </c>
      <c r="E4" s="5">
        <f t="shared" si="3"/>
        <v>14500000</v>
      </c>
      <c r="F4" s="15">
        <f t="shared" si="4"/>
        <v>25130</v>
      </c>
      <c r="G4" s="10">
        <f t="shared" si="5"/>
        <v>20942</v>
      </c>
      <c r="H4" s="10">
        <f t="shared" si="6"/>
        <v>17451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577</v>
      </c>
      <c r="R4" s="2">
        <v>14500000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391</v>
      </c>
      <c r="C5" s="4">
        <f t="shared" si="9"/>
        <v>469.2</v>
      </c>
      <c r="D5" s="4">
        <f t="shared" si="2"/>
        <v>563.04</v>
      </c>
      <c r="E5" s="5">
        <f t="shared" si="3"/>
        <v>7540451</v>
      </c>
      <c r="F5" s="10">
        <f t="shared" si="4"/>
        <v>19285</v>
      </c>
      <c r="G5" s="10">
        <f t="shared" si="5"/>
        <v>16071</v>
      </c>
      <c r="H5" s="10">
        <f t="shared" si="6"/>
        <v>13392</v>
      </c>
      <c r="I5" s="4" t="e">
        <f>#REF!</f>
        <v>#REF!</v>
      </c>
      <c r="J5" s="4" t="str">
        <f t="shared" si="7"/>
        <v>02.05.24</v>
      </c>
      <c r="O5">
        <v>0</v>
      </c>
      <c r="P5">
        <f t="shared" si="8"/>
        <v>0</v>
      </c>
      <c r="Q5">
        <v>391</v>
      </c>
      <c r="R5" s="2">
        <v>7540451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580</v>
      </c>
      <c r="C6" s="4">
        <f t="shared" si="9"/>
        <v>696</v>
      </c>
      <c r="D6" s="4">
        <f t="shared" si="2"/>
        <v>835.19999999999993</v>
      </c>
      <c r="E6" s="5">
        <f t="shared" si="3"/>
        <v>11618919</v>
      </c>
      <c r="F6" s="15">
        <f t="shared" si="4"/>
        <v>20033</v>
      </c>
      <c r="G6" s="10">
        <f t="shared" si="5"/>
        <v>16694</v>
      </c>
      <c r="H6" s="10">
        <f t="shared" si="6"/>
        <v>13912</v>
      </c>
      <c r="I6" s="4" t="e">
        <f>#REF!</f>
        <v>#REF!</v>
      </c>
      <c r="J6" s="4" t="str">
        <f t="shared" si="7"/>
        <v>06.03.24</v>
      </c>
      <c r="O6">
        <v>0</v>
      </c>
      <c r="P6">
        <f t="shared" si="8"/>
        <v>0</v>
      </c>
      <c r="Q6">
        <v>580</v>
      </c>
      <c r="R6" s="2">
        <v>11618919</v>
      </c>
      <c r="S6" s="8" t="s">
        <v>24</v>
      </c>
      <c r="T6" s="8">
        <v>14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7:Q12" si="1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ht="16.5" x14ac:dyDescent="0.25">
      <c r="H18" s="16" t="s">
        <v>13</v>
      </c>
    </row>
    <row r="20" spans="7:24" x14ac:dyDescent="0.25">
      <c r="H20" t="s">
        <v>19</v>
      </c>
      <c r="I20">
        <v>580</v>
      </c>
      <c r="J20">
        <f>I20/10.764</f>
        <v>53.883314752879976</v>
      </c>
    </row>
    <row r="21" spans="7:24" x14ac:dyDescent="0.25">
      <c r="H21" t="s">
        <v>20</v>
      </c>
      <c r="I21">
        <v>638</v>
      </c>
      <c r="J21">
        <f>59.29*10.764</f>
        <v>638.19755999999995</v>
      </c>
      <c r="N21">
        <f>J21/I20</f>
        <v>1.1003406206896551</v>
      </c>
    </row>
    <row r="22" spans="7:24" x14ac:dyDescent="0.25">
      <c r="G22" s="6"/>
      <c r="H22" s="6" t="s">
        <v>22</v>
      </c>
      <c r="I22">
        <v>20500</v>
      </c>
    </row>
    <row r="23" spans="7:24" x14ac:dyDescent="0.25">
      <c r="H23" t="s">
        <v>21</v>
      </c>
      <c r="I23">
        <f>I22*I20</f>
        <v>11890000</v>
      </c>
      <c r="O23" t="s">
        <v>25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14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15</v>
      </c>
      <c r="I27">
        <v>11189189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16</v>
      </c>
      <c r="I28">
        <v>671400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17</v>
      </c>
      <c r="I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18</v>
      </c>
      <c r="I30">
        <f>SUM(I27:I29)</f>
        <v>11890589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2024-05-07T07:16:43Z</dcterms:modified>
</cp:coreProperties>
</file>