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Ghatkopar (West)\Nila Deepak Ringnekar\"/>
    </mc:Choice>
  </mc:AlternateContent>
  <xr:revisionPtr revIDLastSave="0" documentId="13_ncr:1_{5595984B-78D8-40D4-8879-CCDA2DC6B4B9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T9" i="4" l="1"/>
  <c r="S9" i="4"/>
  <c r="P9" i="4" l="1"/>
  <c r="O26" i="4"/>
  <c r="O25" i="4"/>
  <c r="O24" i="4"/>
  <c r="O23" i="4"/>
  <c r="O27" i="4" s="1"/>
  <c r="O22" i="4"/>
  <c r="O21" i="4"/>
  <c r="Q27" i="4" l="1"/>
  <c r="Q28" i="4" s="1"/>
  <c r="O28" i="4"/>
  <c r="H21" i="4"/>
  <c r="P12" i="4" l="1"/>
  <c r="Q12" i="4" s="1"/>
  <c r="P11" i="4"/>
  <c r="Q11" i="4" s="1"/>
  <c r="P10" i="4"/>
  <c r="Q9" i="4"/>
  <c r="P8" i="4"/>
  <c r="P7" i="4"/>
  <c r="P6" i="4"/>
  <c r="P5" i="4"/>
  <c r="P4" i="4"/>
  <c r="P3" i="4"/>
  <c r="P2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<sst xmlns="http://schemas.openxmlformats.org/spreadsheetml/2006/main" count="25" uniqueCount="22">
  <si>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</si>
  <si>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</si>
  <si>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</si>
  <si>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</si>
  <si>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</si>
  <si>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</si>
  <si>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</si>
  <si>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</si>
  <si>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</si>
  <si>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</si>
  <si>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</si>
  <si>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</si>
  <si>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</si>
  <si>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Flat No. 1, Ground Floor, Gangotri CHSL, Parshiwadi, Kopri Colony Opp Prem Nagar, Thane East, </t>
  </si>
  <si>
    <t>bua</t>
  </si>
  <si>
    <t>rate</t>
  </si>
  <si>
    <t>fmv</t>
  </si>
  <si>
    <t>oc - 1995</t>
  </si>
  <si>
    <t>mca</t>
  </si>
  <si>
    <t>wrong calculation by engineer</t>
  </si>
  <si>
    <t>16000 on ca</t>
  </si>
  <si>
    <t>08.01.24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</si>
</sst>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14</xdr:col>
      <xdr:colOff>572686</xdr:colOff>
      <xdr:row>47</xdr:row>
      <xdr:rowOff>10712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694A306-D6F7-4F29-9307-C5DF2246EA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497486" cy="8507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39296</xdr:colOff>
      <xdr:row>51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2C7F3C-2EA1-4B3F-96F7-4CD6D10264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573696" cy="87165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67875</xdr:colOff>
      <xdr:row>44</xdr:row>
      <xdr:rowOff>67828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FD388C-B9BD-45C4-B1B1-AEFD670F3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602275" cy="82593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401382</xdr:colOff>
      <xdr:row>48</xdr:row>
      <xdr:rowOff>96466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DE085D-6D1E-4718-8A07-24B54C51BC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545382" cy="871659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15</xdr:col>
      <xdr:colOff>125119</xdr:colOff>
      <xdr:row>53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75F872-94CC-437C-AEE3-C931CAB1BF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269119" cy="876422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21</xdr:col>
      <xdr:colOff>144171</xdr:colOff>
      <xdr:row>42</xdr:row>
      <xdr:rowOff>172591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D377221-1563-43B5-8F0D-473D1F1BF7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288171" cy="81735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239434</xdr:colOff>
      <xdr:row>45</xdr:row>
      <xdr:rowOff>115486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D624937-16BA-41FD-BECA-60A5E920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83434" cy="849748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9E3E1F-C32E-4AB3-8021-516B5E6989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125119</xdr:colOff>
      <xdr:row>46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FA5685-7477-45FE-A811-DC8EDD331D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269119" cy="86784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T10" sqref="T1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3.57031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1" x14ac:dyDescent="0.25">
      <c r="A2" s="4">
        <f t="shared" ref="A2:A15" si="0">N2</f>
        <v>0</v>
      </c>
      <c r="B2" s="4">
        <f t="shared" ref="B2:B15" si="1">Q2</f>
        <v>500</v>
      </c>
      <c r="C2" s="4">
        <f>B2*1.2</f>
        <v>600</v>
      </c>
      <c r="D2" s="4">
        <f t="shared" ref="D2:D13" si="2">C2*1.2</f>
        <v>720</v>
      </c>
      <c r="E2" s="5">
        <f t="shared" ref="E2:E13" si="3">R2</f>
        <v>9900000</v>
      </c>
      <c r="F2" s="10">
        <f t="shared" ref="F2:F13" si="4">ROUND((E2/B2),0)</f>
        <v>19800</v>
      </c>
      <c r="G2" s="10">
        <f t="shared" ref="G2:G13" si="5">ROUND((E2/C2),0)</f>
        <v>16500</v>
      </c>
      <c r="H2" s="10">
        <f t="shared" ref="H2:H13" si="6">ROUND((E2/D2),0)</f>
        <v>13750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500</v>
      </c>
      <c r="R2" s="2">
        <v>9900000</v>
      </c>
      <c r="S2" s="8"/>
      <c r="T2" s="8"/>
    </row>
    <row r="3" spans="1:21" x14ac:dyDescent="0.25">
      <c r="A3" s="4">
        <f t="shared" si="0"/>
        <v>0</v>
      </c>
      <c r="B3" s="4">
        <f t="shared" si="1"/>
        <v>470</v>
      </c>
      <c r="C3" s="4">
        <f t="shared" ref="C3:C15" si="9">B3*1.2</f>
        <v>564</v>
      </c>
      <c r="D3" s="4">
        <f t="shared" si="2"/>
        <v>676.8</v>
      </c>
      <c r="E3" s="5">
        <f t="shared" si="3"/>
        <v>7200000</v>
      </c>
      <c r="F3" s="10">
        <f t="shared" si="4"/>
        <v>15319</v>
      </c>
      <c r="G3" s="15">
        <f t="shared" si="5"/>
        <v>12766</v>
      </c>
      <c r="H3" s="10">
        <f t="shared" si="6"/>
        <v>10638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470</v>
      </c>
      <c r="R3" s="2">
        <v>7200000</v>
      </c>
      <c r="S3" s="8"/>
      <c r="T3" s="8"/>
    </row>
    <row r="4" spans="1:21" x14ac:dyDescent="0.25">
      <c r="A4" s="4">
        <f t="shared" si="0"/>
        <v>0</v>
      </c>
      <c r="B4" s="4">
        <f t="shared" si="1"/>
        <v>456</v>
      </c>
      <c r="C4" s="4">
        <f t="shared" si="9"/>
        <v>547.19999999999993</v>
      </c>
      <c r="D4" s="4">
        <f t="shared" si="2"/>
        <v>656.63999999999987</v>
      </c>
      <c r="E4" s="16">
        <f t="shared" si="3"/>
        <v>9500000</v>
      </c>
      <c r="F4" s="10">
        <f t="shared" si="4"/>
        <v>20833</v>
      </c>
      <c r="G4" s="10">
        <f t="shared" si="5"/>
        <v>17361</v>
      </c>
      <c r="H4" s="10">
        <f t="shared" si="6"/>
        <v>14468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456</v>
      </c>
      <c r="R4" s="2">
        <v>9500000</v>
      </c>
      <c r="S4" s="8"/>
      <c r="T4" s="8"/>
    </row>
    <row r="5" spans="1:21" x14ac:dyDescent="0.25">
      <c r="A5" s="4">
        <f t="shared" si="0"/>
        <v>0</v>
      </c>
      <c r="B5" s="4">
        <f t="shared" si="1"/>
        <v>480</v>
      </c>
      <c r="C5" s="4">
        <f t="shared" si="9"/>
        <v>576</v>
      </c>
      <c r="D5" s="4">
        <f t="shared" si="2"/>
        <v>691.19999999999993</v>
      </c>
      <c r="E5" s="16">
        <f t="shared" si="3"/>
        <v>8500000</v>
      </c>
      <c r="F5" s="10">
        <f t="shared" si="4"/>
        <v>17708</v>
      </c>
      <c r="G5" s="10">
        <f t="shared" si="5"/>
        <v>14757</v>
      </c>
      <c r="H5" s="10">
        <f t="shared" si="6"/>
        <v>12297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480</v>
      </c>
      <c r="R5" s="2">
        <v>8500000</v>
      </c>
      <c r="S5" s="8"/>
      <c r="T5" s="8"/>
    </row>
    <row r="6" spans="1:21" x14ac:dyDescent="0.25">
      <c r="A6" s="4">
        <f t="shared" si="0"/>
        <v>0</v>
      </c>
      <c r="B6" s="4">
        <f t="shared" si="1"/>
        <v>400</v>
      </c>
      <c r="C6" s="4">
        <f t="shared" si="9"/>
        <v>480</v>
      </c>
      <c r="D6" s="4">
        <f t="shared" si="2"/>
        <v>576</v>
      </c>
      <c r="E6" s="16">
        <f t="shared" si="3"/>
        <v>5500000</v>
      </c>
      <c r="F6" s="10">
        <f t="shared" si="4"/>
        <v>13750</v>
      </c>
      <c r="G6" s="10">
        <f t="shared" si="5"/>
        <v>11458</v>
      </c>
      <c r="H6" s="10">
        <f t="shared" si="6"/>
        <v>9549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400</v>
      </c>
      <c r="R6" s="2">
        <v>5500000</v>
      </c>
      <c r="S6" s="8"/>
      <c r="T6" s="8"/>
    </row>
    <row r="7" spans="1:21" x14ac:dyDescent="0.25">
      <c r="A7" s="4">
        <f t="shared" si="0"/>
        <v>0</v>
      </c>
      <c r="B7" s="4">
        <f t="shared" si="1"/>
        <v>380</v>
      </c>
      <c r="C7" s="4">
        <f t="shared" si="9"/>
        <v>456</v>
      </c>
      <c r="D7" s="4">
        <f t="shared" si="2"/>
        <v>547.19999999999993</v>
      </c>
      <c r="E7" s="16">
        <f t="shared" si="3"/>
        <v>5500000</v>
      </c>
      <c r="F7" s="10">
        <f t="shared" si="4"/>
        <v>14474</v>
      </c>
      <c r="G7" s="10">
        <f t="shared" si="5"/>
        <v>12061</v>
      </c>
      <c r="H7" s="10">
        <f t="shared" si="6"/>
        <v>10051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380</v>
      </c>
      <c r="R7" s="2">
        <v>5500000</v>
      </c>
      <c r="S7" s="8"/>
      <c r="T7" s="8"/>
    </row>
    <row r="8" spans="1:21" x14ac:dyDescent="0.25">
      <c r="A8" s="4">
        <f t="shared" si="0"/>
        <v>0</v>
      </c>
      <c r="B8" s="4">
        <f t="shared" si="1"/>
        <v>470</v>
      </c>
      <c r="C8" s="4">
        <f t="shared" si="9"/>
        <v>564</v>
      </c>
      <c r="D8" s="4">
        <f t="shared" si="2"/>
        <v>676.8</v>
      </c>
      <c r="E8" s="16">
        <f t="shared" si="3"/>
        <v>7200000</v>
      </c>
      <c r="F8" s="10">
        <f t="shared" si="4"/>
        <v>15319</v>
      </c>
      <c r="G8" s="10">
        <f t="shared" si="5"/>
        <v>12766</v>
      </c>
      <c r="H8" s="10">
        <f t="shared" si="6"/>
        <v>10638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470</v>
      </c>
      <c r="R8" s="2">
        <v>7200000</v>
      </c>
      <c r="S8" s="8"/>
      <c r="T8" s="8"/>
    </row>
    <row r="9" spans="1:21" x14ac:dyDescent="0.25">
      <c r="A9" s="4">
        <f t="shared" si="0"/>
        <v>0</v>
      </c>
      <c r="B9" s="4">
        <f t="shared" si="1"/>
        <v>700.19820000000004</v>
      </c>
      <c r="C9" s="4">
        <f t="shared" si="9"/>
        <v>840.23784000000001</v>
      </c>
      <c r="D9" s="4">
        <f t="shared" si="2"/>
        <v>1008.285408</v>
      </c>
      <c r="E9" s="16">
        <f t="shared" si="3"/>
        <v>10100000</v>
      </c>
      <c r="F9" s="10">
        <f t="shared" si="4"/>
        <v>14424</v>
      </c>
      <c r="G9" s="15">
        <f t="shared" si="5"/>
        <v>12020</v>
      </c>
      <c r="H9" s="10">
        <f t="shared" si="6"/>
        <v>10017</v>
      </c>
      <c r="I9" s="4" t="e">
        <f>#REF!</f>
        <v>#REF!</v>
      </c>
      <c r="J9" s="4">
        <f t="shared" si="7"/>
        <v>10736000</v>
      </c>
      <c r="O9">
        <v>0</v>
      </c>
      <c r="P9">
        <f>78.06*10.764</f>
        <v>840.23784000000001</v>
      </c>
      <c r="Q9">
        <f t="shared" ref="Q9:Q12" si="10">P9/1.2</f>
        <v>700.19820000000004</v>
      </c>
      <c r="R9" s="2">
        <v>10100000</v>
      </c>
      <c r="S9" s="17">
        <f>R9+606000+30000</f>
        <v>10736000</v>
      </c>
      <c r="T9" s="8">
        <f>S9/P9</f>
        <v>12777.33456993558</v>
      </c>
      <c r="U9" s="8" t="s">
        <v>21</v>
      </c>
    </row>
    <row r="10" spans="1:21" x14ac:dyDescent="0.25">
      <c r="A10" s="4">
        <f t="shared" si="0"/>
        <v>0</v>
      </c>
      <c r="B10" s="4">
        <f t="shared" si="1"/>
        <v>360</v>
      </c>
      <c r="C10" s="4">
        <f t="shared" si="9"/>
        <v>432</v>
      </c>
      <c r="D10" s="4">
        <f t="shared" si="2"/>
        <v>518.4</v>
      </c>
      <c r="E10" s="16">
        <f t="shared" si="3"/>
        <v>6000000</v>
      </c>
      <c r="F10" s="10">
        <f t="shared" si="4"/>
        <v>16667</v>
      </c>
      <c r="G10" s="15">
        <f t="shared" si="5"/>
        <v>13889</v>
      </c>
      <c r="H10" s="10">
        <f t="shared" si="6"/>
        <v>11574</v>
      </c>
      <c r="I10" s="4" t="e">
        <f>#REF!</f>
        <v>#REF!</v>
      </c>
      <c r="J10" s="4" t="str">
        <f>U9</f>
        <v>08.01.24</v>
      </c>
      <c r="O10">
        <v>0</v>
      </c>
      <c r="P10">
        <f t="shared" si="8"/>
        <v>0</v>
      </c>
      <c r="Q10">
        <v>360</v>
      </c>
      <c r="R10" s="2">
        <v>6000000</v>
      </c>
      <c r="T10" s="8"/>
    </row>
    <row r="11" spans="1:21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6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1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1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6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1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6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1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9" spans="7:24" x14ac:dyDescent="0.25">
      <c r="G19" t="s">
        <v>14</v>
      </c>
      <c r="H19">
        <v>560</v>
      </c>
    </row>
    <row r="20" spans="7:24" x14ac:dyDescent="0.25">
      <c r="G20" t="s">
        <v>15</v>
      </c>
      <c r="H20">
        <v>13500</v>
      </c>
      <c r="O20" t="s">
        <v>18</v>
      </c>
    </row>
    <row r="21" spans="7:24" x14ac:dyDescent="0.25">
      <c r="G21" t="s">
        <v>16</v>
      </c>
      <c r="H21">
        <f>H20*H19</f>
        <v>7560000</v>
      </c>
      <c r="J21" s="4">
        <v>16.55</v>
      </c>
      <c r="K21" s="4"/>
      <c r="L21" s="4"/>
      <c r="M21" s="4"/>
      <c r="N21" s="4">
        <v>10.8</v>
      </c>
      <c r="O21" s="4">
        <f>N21*J21</f>
        <v>178.74</v>
      </c>
      <c r="P21" s="4" t="s">
        <v>19</v>
      </c>
    </row>
    <row r="22" spans="7:24" x14ac:dyDescent="0.25">
      <c r="G22" s="6"/>
      <c r="H22" s="6"/>
      <c r="J22">
        <v>9.4</v>
      </c>
      <c r="N22">
        <v>8.3699999999999992</v>
      </c>
      <c r="O22">
        <f t="shared" ref="O22:O26" si="21">N22*J22</f>
        <v>78.677999999999997</v>
      </c>
    </row>
    <row r="23" spans="7:24" x14ac:dyDescent="0.25">
      <c r="J23">
        <v>7.32</v>
      </c>
      <c r="N23">
        <v>6.03</v>
      </c>
      <c r="O23">
        <f t="shared" si="21"/>
        <v>44.139600000000002</v>
      </c>
    </row>
    <row r="24" spans="7:24" x14ac:dyDescent="0.25">
      <c r="G24" t="s">
        <v>17</v>
      </c>
      <c r="J24">
        <v>11.98</v>
      </c>
      <c r="N24">
        <v>10.1</v>
      </c>
      <c r="O24">
        <f t="shared" si="21"/>
        <v>120.998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G25" t="s">
        <v>20</v>
      </c>
      <c r="J25">
        <v>7.9</v>
      </c>
      <c r="N25">
        <v>2.71</v>
      </c>
      <c r="O25">
        <f t="shared" si="21"/>
        <v>21.408999999999999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J26">
        <v>4.5999999999999996</v>
      </c>
      <c r="N26">
        <v>3.67</v>
      </c>
      <c r="O26">
        <f t="shared" si="21"/>
        <v>16.881999999999998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O27">
        <f>SUM(O21:O26)</f>
        <v>460.84659999999997</v>
      </c>
      <c r="P27" s="11">
        <v>16500</v>
      </c>
      <c r="Q27" s="11">
        <f>P27*O27</f>
        <v>7603968.8999999994</v>
      </c>
      <c r="R27" s="11"/>
      <c r="T27" s="11"/>
      <c r="U27" s="11"/>
      <c r="V27" s="11"/>
      <c r="W27" s="11"/>
      <c r="X27" s="11"/>
    </row>
    <row r="28" spans="7:24" x14ac:dyDescent="0.25">
      <c r="O28">
        <f>H19/O27</f>
        <v>1.2151548910201357</v>
      </c>
      <c r="P28" s="11"/>
      <c r="Q28" s="11">
        <f>Q27/H19</f>
        <v>13578.515892857142</v>
      </c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16"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2024-05-07T06:02:20Z</dcterms:modified>
</cp:coreProperties>
</file>