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Kandivali (East)\Reena Dinesh Gupta\"/>
    </mc:Choice>
  </mc:AlternateContent>
  <xr:revisionPtr revIDLastSave="0" documentId="13_ncr:1_{AB8F3D38-8152-4F4E-BEBA-D91483D95AC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9" i="4" l="1"/>
  <c r="T9" i="4"/>
  <c r="U8" i="4"/>
  <c r="T8" i="4"/>
  <c r="U7" i="4"/>
  <c r="T7" i="4"/>
  <c r="H20" i="4"/>
  <c r="H28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<sst xmlns="http://schemas.openxmlformats.org/spreadsheetml/2006/main" count="30" uniqueCount="27">
  <si>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</si>
  <si>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</si>
  <si>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</si>
  <si>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</si>
  <si>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</si>
  <si>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</si>
  <si>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</si>
  <si>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</si>
  <si>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</si>
  <si>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</si>
  <si>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</si>
  <si>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</si>
  <si>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</si>
  <si>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404, 4th Floor, Building No 2, Wing - B, Apex Greenwood, Rajendra Nagar Shraddha CHSL, Village - Borivali, Borivali East </t>
  </si>
  <si>
    <t>rera ca</t>
  </si>
  <si>
    <t>rate</t>
  </si>
  <si>
    <t>fmvc</t>
  </si>
  <si>
    <t>agreement  - 01.02.2024</t>
  </si>
  <si>
    <t>av</t>
  </si>
  <si>
    <t>sd</t>
  </si>
  <si>
    <t>rd</t>
  </si>
  <si>
    <t>bv</t>
  </si>
  <si>
    <t>14.12.23</t>
  </si>
  <si>
    <t>25.07.23</t>
  </si>
  <si>
    <t>07.07.23</t>
  </si>
  <si>
    <t>undr const</t>
  </si>
  <si>
    <t>24000/-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</si>
</sst>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344224</xdr:colOff>
      <xdr:row>48</xdr:row>
      <xdr:rowOff>58370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3CCAC-48B7-4FE0-9D86-68C296C9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8224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287066</xdr:colOff>
      <xdr:row>51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9E518-5ADA-4EDC-B655-1F51CD8B7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31066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258487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B417E-F804-465A-AD34-EECE1668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02487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B58566-5D13-4782-BBA5-C4989780C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46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9771E1-0973-4BA8-9D89-0961D14A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459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400050</xdr:colOff>
      <xdr:row>51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87C06-8116-4E5B-B783-E258312FA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8450" cy="9848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BDCE0F-EB02-4CFC-B436-18EB55D9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448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F2E54-FB1A-4616-987E-88132261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23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614</v>
      </c>
      <c r="C2" s="4">
        <f>B2*1.2</f>
        <v>736.8</v>
      </c>
      <c r="D2" s="4">
        <f t="shared" ref="D2:D13" si="2">C2*1.2</f>
        <v>884.16</v>
      </c>
      <c r="E2" s="5">
        <f t="shared" ref="E2:E13" si="3">R2</f>
        <v>14700000</v>
      </c>
      <c r="F2" s="10">
        <f t="shared" ref="F2:F13" si="4">ROUND((E2/B2),0)</f>
        <v>23941</v>
      </c>
      <c r="G2" s="10">
        <f t="shared" ref="G2:G13" si="5">ROUND((E2/C2),0)</f>
        <v>19951</v>
      </c>
      <c r="H2" s="10">
        <f t="shared" ref="H2:H13" si="6">ROUND((E2/D2),0)</f>
        <v>16626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614</v>
      </c>
      <c r="R2" s="2">
        <v>14700000</v>
      </c>
      <c r="S2" s="8"/>
      <c r="T2" s="8"/>
    </row>
    <row r="3" spans="1:21" x14ac:dyDescent="0.25">
      <c r="A3" s="4">
        <f t="shared" si="0"/>
        <v>0</v>
      </c>
      <c r="B3" s="4">
        <f t="shared" si="1"/>
        <v>657</v>
      </c>
      <c r="C3" s="4">
        <f t="shared" ref="C3:C15" si="9">B3*1.2</f>
        <v>788.4</v>
      </c>
      <c r="D3" s="4">
        <f t="shared" si="2"/>
        <v>946.07999999999993</v>
      </c>
      <c r="E3" s="5">
        <f t="shared" si="3"/>
        <v>16500000</v>
      </c>
      <c r="F3" s="10">
        <f t="shared" si="4"/>
        <v>25114</v>
      </c>
      <c r="G3" s="10">
        <f t="shared" si="5"/>
        <v>20928</v>
      </c>
      <c r="H3" s="10">
        <f t="shared" si="6"/>
        <v>17440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657</v>
      </c>
      <c r="R3" s="2">
        <v>16500000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614</v>
      </c>
      <c r="C4" s="4">
        <f t="shared" si="9"/>
        <v>736.8</v>
      </c>
      <c r="D4" s="4">
        <f t="shared" si="2"/>
        <v>884.16</v>
      </c>
      <c r="E4" s="5">
        <f t="shared" si="3"/>
        <v>13500000</v>
      </c>
      <c r="F4" s="15">
        <f t="shared" si="4"/>
        <v>21987</v>
      </c>
      <c r="G4" s="10">
        <f t="shared" si="5"/>
        <v>18322</v>
      </c>
      <c r="H4" s="10">
        <f t="shared" si="6"/>
        <v>15269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614</v>
      </c>
      <c r="R4" s="2">
        <v>13500000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614</v>
      </c>
      <c r="C5" s="4">
        <f t="shared" si="9"/>
        <v>736.8</v>
      </c>
      <c r="D5" s="4">
        <f t="shared" si="2"/>
        <v>884.16</v>
      </c>
      <c r="E5" s="5">
        <f t="shared" si="3"/>
        <v>15000000</v>
      </c>
      <c r="F5" s="10">
        <f t="shared" si="4"/>
        <v>24430</v>
      </c>
      <c r="G5" s="10">
        <f t="shared" si="5"/>
        <v>20358</v>
      </c>
      <c r="H5" s="10">
        <f t="shared" si="6"/>
        <v>16965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614</v>
      </c>
      <c r="R5" s="2">
        <v>15000000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600</v>
      </c>
      <c r="C6" s="4">
        <f t="shared" si="9"/>
        <v>720</v>
      </c>
      <c r="D6" s="4">
        <f t="shared" si="2"/>
        <v>864</v>
      </c>
      <c r="E6" s="5">
        <f t="shared" si="3"/>
        <v>13200000</v>
      </c>
      <c r="F6" s="15">
        <f t="shared" si="4"/>
        <v>22000</v>
      </c>
      <c r="G6" s="10">
        <f t="shared" si="5"/>
        <v>18333</v>
      </c>
      <c r="H6" s="10">
        <f t="shared" si="6"/>
        <v>15278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600</v>
      </c>
      <c r="R6" s="2">
        <v>13200000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374</v>
      </c>
      <c r="C7" s="4">
        <f t="shared" si="9"/>
        <v>448.8</v>
      </c>
      <c r="D7" s="4">
        <f t="shared" si="2"/>
        <v>538.55999999999995</v>
      </c>
      <c r="E7" s="5">
        <f t="shared" si="3"/>
        <v>6732000</v>
      </c>
      <c r="F7" s="10">
        <f t="shared" si="4"/>
        <v>18000</v>
      </c>
      <c r="G7" s="10">
        <f t="shared" si="5"/>
        <v>15000</v>
      </c>
      <c r="H7" s="10">
        <f t="shared" si="6"/>
        <v>12500</v>
      </c>
      <c r="I7" s="4" t="e">
        <f>#REF!</f>
        <v>#REF!</v>
      </c>
      <c r="J7" s="4" t="str">
        <f t="shared" si="7"/>
        <v>14.12.23</v>
      </c>
      <c r="O7">
        <v>0</v>
      </c>
      <c r="P7">
        <f t="shared" si="8"/>
        <v>0</v>
      </c>
      <c r="Q7">
        <v>374</v>
      </c>
      <c r="R7" s="2">
        <v>6732000</v>
      </c>
      <c r="S7" s="8" t="s">
        <v>22</v>
      </c>
      <c r="T7" s="16">
        <f>R7+404000+30000</f>
        <v>7166000</v>
      </c>
      <c r="U7">
        <f>T7/Q7</f>
        <v>19160.427807486631</v>
      </c>
    </row>
    <row r="8" spans="1:21" x14ac:dyDescent="0.25">
      <c r="A8" s="4">
        <f t="shared" si="0"/>
        <v>0</v>
      </c>
      <c r="B8" s="4">
        <f t="shared" si="1"/>
        <v>381</v>
      </c>
      <c r="C8" s="4">
        <f t="shared" si="9"/>
        <v>457.2</v>
      </c>
      <c r="D8" s="4">
        <f t="shared" si="2"/>
        <v>548.64</v>
      </c>
      <c r="E8" s="5">
        <f t="shared" si="3"/>
        <v>7224895</v>
      </c>
      <c r="F8" s="10">
        <f t="shared" si="4"/>
        <v>18963</v>
      </c>
      <c r="G8" s="10">
        <f t="shared" si="5"/>
        <v>15802</v>
      </c>
      <c r="H8" s="10">
        <f t="shared" si="6"/>
        <v>13169</v>
      </c>
      <c r="I8" s="4" t="e">
        <f>#REF!</f>
        <v>#REF!</v>
      </c>
      <c r="J8" s="4" t="str">
        <f t="shared" si="7"/>
        <v>25.07.23</v>
      </c>
      <c r="O8">
        <v>0</v>
      </c>
      <c r="P8">
        <f t="shared" si="8"/>
        <v>0</v>
      </c>
      <c r="Q8">
        <v>381</v>
      </c>
      <c r="R8" s="2">
        <v>7224895</v>
      </c>
      <c r="S8" s="8" t="s">
        <v>23</v>
      </c>
      <c r="T8" s="16">
        <f>R8+433500+30000</f>
        <v>7688395</v>
      </c>
      <c r="U8">
        <f>T8/Q8</f>
        <v>20179.514435695539</v>
      </c>
    </row>
    <row r="9" spans="1:21" x14ac:dyDescent="0.25">
      <c r="A9" s="4">
        <f t="shared" si="0"/>
        <v>0</v>
      </c>
      <c r="B9" s="4">
        <f t="shared" si="1"/>
        <v>373</v>
      </c>
      <c r="C9" s="4">
        <f t="shared" si="9"/>
        <v>447.59999999999997</v>
      </c>
      <c r="D9" s="4">
        <f t="shared" si="2"/>
        <v>537.11999999999989</v>
      </c>
      <c r="E9" s="5">
        <f t="shared" si="3"/>
        <v>7211582</v>
      </c>
      <c r="F9" s="15">
        <f t="shared" si="4"/>
        <v>19334</v>
      </c>
      <c r="G9" s="10">
        <f t="shared" si="5"/>
        <v>16112</v>
      </c>
      <c r="H9" s="10">
        <f t="shared" si="6"/>
        <v>13426</v>
      </c>
      <c r="I9" s="4" t="e">
        <f>#REF!</f>
        <v>#REF!</v>
      </c>
      <c r="J9" s="4" t="str">
        <f t="shared" si="7"/>
        <v>07.07.23</v>
      </c>
      <c r="O9">
        <v>0</v>
      </c>
      <c r="P9">
        <f t="shared" si="8"/>
        <v>0</v>
      </c>
      <c r="Q9">
        <v>373</v>
      </c>
      <c r="R9" s="2">
        <v>7211582</v>
      </c>
      <c r="S9" s="8" t="s">
        <v>24</v>
      </c>
      <c r="T9" s="16">
        <f>R9+433000+30000</f>
        <v>7674582</v>
      </c>
      <c r="U9">
        <f>T9/Q9</f>
        <v>20575.286863270776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s="6" t="s">
        <v>13</v>
      </c>
    </row>
    <row r="18" spans="7:24" x14ac:dyDescent="0.25">
      <c r="G18" t="s">
        <v>14</v>
      </c>
      <c r="H18">
        <v>614</v>
      </c>
    </row>
    <row r="19" spans="7:24" x14ac:dyDescent="0.25">
      <c r="G19" t="s">
        <v>15</v>
      </c>
      <c r="H19">
        <v>21000</v>
      </c>
    </row>
    <row r="20" spans="7:24" x14ac:dyDescent="0.25">
      <c r="G20" t="s">
        <v>16</v>
      </c>
      <c r="H20">
        <f>H19*H18</f>
        <v>12894000</v>
      </c>
    </row>
    <row r="22" spans="7:24" x14ac:dyDescent="0.25">
      <c r="G22" s="6"/>
      <c r="H22" s="6"/>
    </row>
    <row r="24" spans="7:24" x14ac:dyDescent="0.25">
      <c r="G24" t="s">
        <v>17</v>
      </c>
      <c r="J24" t="s">
        <v>25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H25">
        <v>9210000</v>
      </c>
      <c r="J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552600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f>SUM(H25:H27)</f>
        <v>9792600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2024-05-04T08:28:55Z</dcterms:modified>
</cp:coreProperties>
</file>