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Bani Amar shringarpure\"/>
    </mc:Choice>
  </mc:AlternateContent>
  <xr:revisionPtr revIDLastSave="0" documentId="13_ncr:1_{7E60A660-5138-4EE5-AEC0-1C31C94B84B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V13" i="4" l="1"/>
  <c r="U13" i="4"/>
  <c r="Q10" i="4" l="1"/>
  <c r="Q3" i="4"/>
  <c r="Q4" i="4"/>
  <c r="Q5" i="4"/>
  <c r="Q2" i="4"/>
  <c r="C6" i="4"/>
  <c r="C7" i="4"/>
  <c r="C8" i="4"/>
  <c r="C9" i="4"/>
  <c r="C11" i="4"/>
  <c r="C12" i="4"/>
  <c r="C13" i="4"/>
  <c r="C14" i="4"/>
  <c r="C16" i="4"/>
  <c r="V14" i="4" l="1"/>
  <c r="U14" i="4"/>
  <c r="Q14" i="4"/>
  <c r="S14" i="4"/>
  <c r="Q13" i="4"/>
  <c r="S13" i="4"/>
  <c r="Q12" i="4"/>
  <c r="S12" i="4"/>
  <c r="Q11" i="4"/>
  <c r="S11" i="4"/>
  <c r="O20" i="4" l="1"/>
  <c r="P19" i="4"/>
  <c r="H20" i="4"/>
  <c r="H29" i="4"/>
  <c r="I18" i="4"/>
  <c r="P12" i="4" l="1"/>
  <c r="P11" i="4"/>
  <c r="P9" i="4"/>
  <c r="P8" i="4"/>
  <c r="P7" i="4"/>
  <c r="P6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A9" i="4"/>
  <c r="B8" i="4"/>
  <c r="A8" i="4"/>
  <c r="A7" i="4"/>
  <c r="B6" i="4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<sst xmlns="http://schemas.openxmlformats.org/spreadsheetml/2006/main" count="34" uniqueCount="30">
  <si>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</si>
  <si>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</si>
  <si>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</si>
  <si>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</si>
  <si>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</si>
  <si>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</si>
  <si>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</si>
  <si>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</si>
  <si>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</si>
  <si>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Saleable area (20 + 20%)</t>
  </si>
  <si>
    <t>ca</t>
  </si>
  <si>
    <t>rate</t>
  </si>
  <si>
    <t>fmv</t>
  </si>
  <si>
    <t>agreement  - 09.4.24</t>
  </si>
  <si>
    <t>av</t>
  </si>
  <si>
    <t>sd</t>
  </si>
  <si>
    <t>rd</t>
  </si>
  <si>
    <t>bv</t>
  </si>
  <si>
    <t>bua</t>
  </si>
  <si>
    <t>oc - 2023</t>
  </si>
  <si>
    <t>26.04.2023</t>
  </si>
  <si>
    <t>13.04.2023</t>
  </si>
  <si>
    <t>06.09.2023</t>
  </si>
  <si>
    <t>21.09.2023</t>
  </si>
  <si>
    <t>ls - 50 lakhs</t>
  </si>
  <si>
    <t>mca</t>
  </si>
  <si>
    <t>Built up area (10%)</t>
  </si>
  <si>
    <t>Saleable area (10 + 20%)</t>
  </si>
  <si>
    <t>Rate on Built up  area (10%)</t>
  </si>
  <si>
    <t>Flat No. 405, 4th Floor, Sai Pride, Plot No. 9, Sector 19, Village - Ulwe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</si>
</sst>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605761</xdr:colOff>
      <xdr:row>27</xdr:row>
      <xdr:rowOff>123825</xdr:rowOff>
    </xdr:from>
    <xdr:to>
      <xdr:col>21</xdr:col>
      <xdr:colOff>429721</xdr:colOff>
      <xdr:row>54</xdr:row>
      <xdr:rowOff>39080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21AA-00FD-435F-A285-627780B4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5611" y="5838825"/>
          <a:ext cx="5662785" cy="50587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45F8F-4806-4EAE-8080-B5F88230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B6514-19AC-437F-B9AD-3FA8B45D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DDB56-ABE8-44A9-8144-ED2E1378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91D1D-78AF-4D82-8035-C225FA01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AED7B-71E6-4577-BDC4-B1C92ED0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90206-2F3D-43C8-8035-23080C73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48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BDB87-C423-45A4-A4A8-976CF30BF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51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D1157-2CE7-4ECD-9B66-4017F29D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182277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714CD-3E31-448C-A735-1D0D3A0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26277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20329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41016-1213-4211-AD5F-ED1354EB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64329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591824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A5B29-8042-4CE3-94EC-ECA6C148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26224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201329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868F-1F9B-4E47-AA0D-8C84BD4B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45329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191803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58E36-A2A5-4DB5-AE71-EFFCA72D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35803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106066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EDDA9-DF30-429B-9E6C-B866BFBF8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0066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1" sqref="N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26</v>
      </c>
      <c r="D1" s="3" t="s">
        <v>27</v>
      </c>
      <c r="E1" s="3" t="s">
        <v>1</v>
      </c>
      <c r="F1" s="9" t="s">
        <v>8</v>
      </c>
      <c r="G1" s="9" t="s">
        <v>28</v>
      </c>
      <c r="H1" s="9" t="s">
        <v>9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577.27272727272725</v>
      </c>
      <c r="C2" s="4">
        <f>B2*1.1</f>
        <v>635</v>
      </c>
      <c r="D2" s="4">
        <f t="shared" ref="D2:D13" si="2">C2*1.2</f>
        <v>762</v>
      </c>
      <c r="E2" s="5">
        <f t="shared" ref="E2:E13" si="3">R2</f>
        <v>3800000</v>
      </c>
      <c r="F2" s="10">
        <f t="shared" ref="F2:F13" si="4">ROUND((E2/B2),0)</f>
        <v>6583</v>
      </c>
      <c r="G2" s="10">
        <f t="shared" ref="G2:G13" si="5">ROUND((E2/C2),0)</f>
        <v>5984</v>
      </c>
      <c r="H2" s="10">
        <f t="shared" ref="H2:H13" si="6">ROUND((E2/D2),0)</f>
        <v>4987</v>
      </c>
      <c r="I2" s="4" t="e">
        <f>#REF!</f>
        <v>#REF!</v>
      </c>
      <c r="J2" s="4">
        <f t="shared" ref="J2:J13" si="7">S2</f>
        <v>0</v>
      </c>
      <c r="O2">
        <v>0</v>
      </c>
      <c r="P2">
        <v>635</v>
      </c>
      <c r="Q2">
        <f>P2/1.1</f>
        <v>577.27272727272725</v>
      </c>
      <c r="R2" s="2">
        <v>3800000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613.63636363636363</v>
      </c>
      <c r="C3" s="4">
        <f t="shared" ref="C3:C16" si="8">B3*1.1</f>
        <v>675</v>
      </c>
      <c r="D3" s="4">
        <f t="shared" si="2"/>
        <v>810</v>
      </c>
      <c r="E3" s="5">
        <f t="shared" si="3"/>
        <v>4800000</v>
      </c>
      <c r="F3" s="10">
        <f t="shared" si="4"/>
        <v>7822</v>
      </c>
      <c r="G3" s="10">
        <f t="shared" si="5"/>
        <v>7111</v>
      </c>
      <c r="H3" s="10">
        <f t="shared" si="6"/>
        <v>5926</v>
      </c>
      <c r="I3" s="4" t="e">
        <f>#REF!</f>
        <v>#REF!</v>
      </c>
      <c r="J3" s="4">
        <f t="shared" si="7"/>
        <v>0</v>
      </c>
      <c r="O3">
        <v>0</v>
      </c>
      <c r="P3">
        <v>675</v>
      </c>
      <c r="Q3">
        <f t="shared" ref="Q3:Q5" si="9">P3/1.1</f>
        <v>613.63636363636363</v>
      </c>
      <c r="R3" s="2">
        <v>4800000</v>
      </c>
      <c r="S3" s="8"/>
      <c r="T3" s="8"/>
    </row>
    <row r="4" spans="1:22" x14ac:dyDescent="0.25">
      <c r="A4" s="4">
        <f t="shared" si="0"/>
        <v>0</v>
      </c>
      <c r="B4" s="4">
        <f t="shared" si="1"/>
        <v>581.81818181818176</v>
      </c>
      <c r="C4" s="4">
        <f t="shared" si="8"/>
        <v>640</v>
      </c>
      <c r="D4" s="4">
        <f t="shared" si="2"/>
        <v>768</v>
      </c>
      <c r="E4" s="5">
        <f t="shared" si="3"/>
        <v>6500000</v>
      </c>
      <c r="F4" s="10">
        <f t="shared" si="4"/>
        <v>11172</v>
      </c>
      <c r="G4" s="10">
        <f t="shared" si="5"/>
        <v>10156</v>
      </c>
      <c r="H4" s="10">
        <f t="shared" si="6"/>
        <v>8464</v>
      </c>
      <c r="I4" s="4" t="e">
        <f>#REF!</f>
        <v>#REF!</v>
      </c>
      <c r="J4" s="4">
        <f t="shared" si="7"/>
        <v>0</v>
      </c>
      <c r="O4">
        <v>0</v>
      </c>
      <c r="P4">
        <v>640</v>
      </c>
      <c r="Q4">
        <f t="shared" si="9"/>
        <v>581.81818181818176</v>
      </c>
      <c r="R4" s="2">
        <v>6500000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509.09090909090907</v>
      </c>
      <c r="C5" s="4">
        <f t="shared" si="8"/>
        <v>560</v>
      </c>
      <c r="D5" s="4">
        <f t="shared" si="2"/>
        <v>672</v>
      </c>
      <c r="E5" s="5">
        <f t="shared" si="3"/>
        <v>4300000</v>
      </c>
      <c r="F5" s="10">
        <f t="shared" si="4"/>
        <v>8446</v>
      </c>
      <c r="G5" s="10">
        <f t="shared" si="5"/>
        <v>7679</v>
      </c>
      <c r="H5" s="10">
        <f t="shared" si="6"/>
        <v>6399</v>
      </c>
      <c r="I5" s="4" t="e">
        <f>#REF!</f>
        <v>#REF!</v>
      </c>
      <c r="J5" s="4">
        <f t="shared" si="7"/>
        <v>0</v>
      </c>
      <c r="O5">
        <v>0</v>
      </c>
      <c r="P5">
        <v>560</v>
      </c>
      <c r="Q5">
        <f t="shared" si="9"/>
        <v>509.09090909090907</v>
      </c>
      <c r="R5" s="2">
        <v>4300000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400</v>
      </c>
      <c r="C6" s="4">
        <f t="shared" si="8"/>
        <v>440.00000000000006</v>
      </c>
      <c r="D6" s="4">
        <f t="shared" si="2"/>
        <v>528</v>
      </c>
      <c r="E6" s="5">
        <f t="shared" si="3"/>
        <v>6500000</v>
      </c>
      <c r="F6" s="15">
        <f t="shared" si="4"/>
        <v>16250</v>
      </c>
      <c r="G6" s="10">
        <f t="shared" si="5"/>
        <v>14773</v>
      </c>
      <c r="H6" s="10">
        <f t="shared" si="6"/>
        <v>12311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400</v>
      </c>
      <c r="R6" s="2">
        <v>6500000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369</v>
      </c>
      <c r="C7" s="4">
        <f t="shared" si="8"/>
        <v>405.90000000000003</v>
      </c>
      <c r="D7" s="4">
        <f t="shared" si="2"/>
        <v>487.08000000000004</v>
      </c>
      <c r="E7" s="5">
        <f t="shared" si="3"/>
        <v>5500000</v>
      </c>
      <c r="F7" s="10">
        <f t="shared" si="4"/>
        <v>14905</v>
      </c>
      <c r="G7" s="10">
        <f t="shared" si="5"/>
        <v>13550</v>
      </c>
      <c r="H7" s="10">
        <f t="shared" si="6"/>
        <v>11292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369</v>
      </c>
      <c r="R7" s="2">
        <v>5500000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450</v>
      </c>
      <c r="C8" s="4">
        <f t="shared" si="8"/>
        <v>495.00000000000006</v>
      </c>
      <c r="D8" s="4">
        <f t="shared" si="2"/>
        <v>594</v>
      </c>
      <c r="E8" s="5">
        <f t="shared" si="3"/>
        <v>5100000</v>
      </c>
      <c r="F8" s="10">
        <f t="shared" si="4"/>
        <v>11333</v>
      </c>
      <c r="G8" s="10">
        <f t="shared" si="5"/>
        <v>10303</v>
      </c>
      <c r="H8" s="10">
        <f t="shared" si="6"/>
        <v>8586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450</v>
      </c>
      <c r="R8" s="2">
        <v>5100000</v>
      </c>
      <c r="S8" s="8"/>
      <c r="T8" s="8"/>
    </row>
    <row r="9" spans="1:22" x14ac:dyDescent="0.25">
      <c r="A9" s="4">
        <f t="shared" si="0"/>
        <v>0</v>
      </c>
      <c r="B9" s="4">
        <f t="shared" si="1"/>
        <v>480</v>
      </c>
      <c r="C9" s="4">
        <f t="shared" si="8"/>
        <v>528</v>
      </c>
      <c r="D9" s="4">
        <f t="shared" si="2"/>
        <v>633.6</v>
      </c>
      <c r="E9" s="5">
        <f t="shared" si="3"/>
        <v>6000000</v>
      </c>
      <c r="F9" s="10">
        <f t="shared" si="4"/>
        <v>12500</v>
      </c>
      <c r="G9" s="10">
        <f t="shared" si="5"/>
        <v>11364</v>
      </c>
      <c r="H9" s="10">
        <f t="shared" si="6"/>
        <v>9470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480</v>
      </c>
      <c r="R9" s="2">
        <v>6000000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283.63636363636363</v>
      </c>
      <c r="C10" s="4">
        <f t="shared" si="8"/>
        <v>312</v>
      </c>
      <c r="D10" s="4">
        <f t="shared" si="2"/>
        <v>374.4</v>
      </c>
      <c r="E10" s="5">
        <f t="shared" si="3"/>
        <v>4500000</v>
      </c>
      <c r="F10" s="10">
        <f t="shared" si="4"/>
        <v>15865</v>
      </c>
      <c r="G10" s="10">
        <f t="shared" si="5"/>
        <v>14423</v>
      </c>
      <c r="H10" s="10">
        <f t="shared" si="6"/>
        <v>12019</v>
      </c>
      <c r="I10" s="4" t="e">
        <f>#REF!</f>
        <v>#REF!</v>
      </c>
      <c r="J10" s="4">
        <f t="shared" si="7"/>
        <v>0</v>
      </c>
      <c r="O10">
        <v>0</v>
      </c>
      <c r="P10">
        <v>312</v>
      </c>
      <c r="Q10">
        <f>P10/1.1</f>
        <v>283.63636363636363</v>
      </c>
      <c r="R10" s="2">
        <v>4500000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316.54771199999999</v>
      </c>
      <c r="C11" s="4">
        <f t="shared" si="8"/>
        <v>348.20248320000002</v>
      </c>
      <c r="D11" s="4">
        <f t="shared" si="2"/>
        <v>417.84297984</v>
      </c>
      <c r="E11" s="5">
        <f t="shared" si="3"/>
        <v>3800000</v>
      </c>
      <c r="F11" s="10">
        <f t="shared" si="4"/>
        <v>12005</v>
      </c>
      <c r="G11" s="10">
        <f t="shared" si="5"/>
        <v>10913</v>
      </c>
      <c r="H11" s="10">
        <f t="shared" si="6"/>
        <v>9094</v>
      </c>
      <c r="I11" s="4" t="e">
        <f>#REF!</f>
        <v>#REF!</v>
      </c>
      <c r="J11" s="4">
        <f t="shared" si="7"/>
        <v>29.408000000000001</v>
      </c>
      <c r="O11">
        <v>0</v>
      </c>
      <c r="P11">
        <f t="shared" si="10"/>
        <v>0</v>
      </c>
      <c r="Q11">
        <f>S11*10.764</f>
        <v>316.54771199999999</v>
      </c>
      <c r="R11" s="2">
        <v>3800000</v>
      </c>
      <c r="S11" s="8">
        <f>25.808+3.6</f>
        <v>29.408000000000001</v>
      </c>
      <c r="T11" s="8" t="s">
        <v>20</v>
      </c>
    </row>
    <row r="12" spans="1:22" x14ac:dyDescent="0.25">
      <c r="A12" s="4">
        <f t="shared" si="0"/>
        <v>0</v>
      </c>
      <c r="B12" s="4">
        <f t="shared" si="1"/>
        <v>323.99639999999999</v>
      </c>
      <c r="C12" s="4">
        <f t="shared" si="8"/>
        <v>356.39604000000003</v>
      </c>
      <c r="D12" s="4">
        <f t="shared" si="2"/>
        <v>427.67524800000001</v>
      </c>
      <c r="E12" s="5">
        <f t="shared" si="3"/>
        <v>3700000</v>
      </c>
      <c r="F12" s="10">
        <f t="shared" si="4"/>
        <v>11420</v>
      </c>
      <c r="G12" s="10">
        <f t="shared" si="5"/>
        <v>10382</v>
      </c>
      <c r="H12" s="10">
        <f t="shared" si="6"/>
        <v>8651</v>
      </c>
      <c r="I12" s="4" t="e">
        <f>#REF!</f>
        <v>#REF!</v>
      </c>
      <c r="J12" s="4">
        <f t="shared" si="7"/>
        <v>30.1</v>
      </c>
      <c r="O12">
        <v>0</v>
      </c>
      <c r="P12">
        <f t="shared" si="10"/>
        <v>0</v>
      </c>
      <c r="Q12">
        <f>S12*10.764</f>
        <v>323.99639999999999</v>
      </c>
      <c r="R12" s="2">
        <v>3700000</v>
      </c>
      <c r="S12" s="8">
        <f>26.443+3.657</f>
        <v>30.1</v>
      </c>
      <c r="T12" s="8" t="s">
        <v>21</v>
      </c>
    </row>
    <row r="13" spans="1:22" x14ac:dyDescent="0.25">
      <c r="A13" s="4">
        <f t="shared" si="0"/>
        <v>0</v>
      </c>
      <c r="B13" s="4">
        <f t="shared" si="1"/>
        <v>200.29651200000001</v>
      </c>
      <c r="C13" s="4">
        <f t="shared" si="8"/>
        <v>220.32616320000002</v>
      </c>
      <c r="D13" s="4">
        <f t="shared" si="2"/>
        <v>264.39139584000003</v>
      </c>
      <c r="E13" s="5">
        <f t="shared" si="3"/>
        <v>3100000</v>
      </c>
      <c r="F13" s="15">
        <f t="shared" si="4"/>
        <v>15477</v>
      </c>
      <c r="G13" s="10">
        <f t="shared" si="5"/>
        <v>14070</v>
      </c>
      <c r="H13" s="10">
        <f t="shared" si="6"/>
        <v>11725</v>
      </c>
      <c r="I13" s="4" t="e">
        <f>#REF!</f>
        <v>#REF!</v>
      </c>
      <c r="J13" s="4">
        <f t="shared" si="7"/>
        <v>18.608000000000001</v>
      </c>
      <c r="O13">
        <v>0</v>
      </c>
      <c r="P13">
        <f t="shared" ref="P13" si="11">O13/1.2</f>
        <v>0</v>
      </c>
      <c r="Q13">
        <f>S13*10.764</f>
        <v>200.29651200000001</v>
      </c>
      <c r="R13" s="2">
        <v>3100000</v>
      </c>
      <c r="S13" s="8">
        <f>13.511+5.097</f>
        <v>18.608000000000001</v>
      </c>
      <c r="T13" s="8" t="s">
        <v>22</v>
      </c>
      <c r="U13" s="2">
        <f>R13+186000+30000</f>
        <v>3316000</v>
      </c>
      <c r="V13">
        <f>U13/Q13</f>
        <v>16555.455543828939</v>
      </c>
    </row>
    <row r="14" spans="1:22" x14ac:dyDescent="0.25">
      <c r="A14" s="4">
        <f t="shared" si="0"/>
        <v>0</v>
      </c>
      <c r="B14" s="4">
        <f t="shared" si="1"/>
        <v>316.54771199999993</v>
      </c>
      <c r="C14" s="4">
        <f t="shared" si="8"/>
        <v>348.20248319999996</v>
      </c>
      <c r="D14" s="4">
        <f t="shared" ref="D14:D15" si="12">C14*1.2</f>
        <v>417.84297983999994</v>
      </c>
      <c r="E14" s="5">
        <f t="shared" ref="E14:E15" si="13">R14</f>
        <v>4400000</v>
      </c>
      <c r="F14" s="10">
        <f t="shared" ref="F14:F15" si="14">ROUND((E14/B14),0)</f>
        <v>13900</v>
      </c>
      <c r="G14" s="10">
        <f t="shared" ref="G14:G15" si="15">ROUND((E14/C14),0)</f>
        <v>12636</v>
      </c>
      <c r="H14" s="10">
        <f t="shared" ref="H14:H15" si="16">ROUND((E14/D14),0)</f>
        <v>10530</v>
      </c>
      <c r="I14" s="4" t="e">
        <f>#REF!</f>
        <v>#REF!</v>
      </c>
      <c r="J14" s="4">
        <f t="shared" ref="J14:J15" si="17">S14</f>
        <v>29.407999999999998</v>
      </c>
      <c r="O14">
        <v>0</v>
      </c>
      <c r="P14">
        <f t="shared" ref="P14:P15" si="18">O14/1.2</f>
        <v>0</v>
      </c>
      <c r="Q14">
        <f>S14*10.764</f>
        <v>316.54771199999993</v>
      </c>
      <c r="R14" s="2">
        <v>4400000</v>
      </c>
      <c r="S14" s="8">
        <f>24.223+5.185</f>
        <v>29.407999999999998</v>
      </c>
      <c r="T14" s="8" t="s">
        <v>23</v>
      </c>
      <c r="U14" s="2">
        <f>R14+264000+30000</f>
        <v>4694000</v>
      </c>
      <c r="V14">
        <f>U14/Q14</f>
        <v>14828.728251872504</v>
      </c>
    </row>
    <row r="15" spans="1:22" x14ac:dyDescent="0.25">
      <c r="A15" s="4">
        <f t="shared" si="0"/>
        <v>0</v>
      </c>
      <c r="B15" s="4">
        <f t="shared" si="1"/>
        <v>307</v>
      </c>
      <c r="C15" s="4">
        <f t="shared" si="8"/>
        <v>337.70000000000005</v>
      </c>
      <c r="D15" s="4">
        <f t="shared" si="12"/>
        <v>405.24000000000007</v>
      </c>
      <c r="E15" s="5">
        <f t="shared" si="13"/>
        <v>5600000</v>
      </c>
      <c r="F15" s="15">
        <f t="shared" si="14"/>
        <v>18241</v>
      </c>
      <c r="G15" s="4">
        <f t="shared" si="15"/>
        <v>16583</v>
      </c>
      <c r="H15" s="4">
        <f t="shared" si="16"/>
        <v>13819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v>307</v>
      </c>
      <c r="R15" s="2">
        <v>5600000</v>
      </c>
      <c r="S15" s="8"/>
      <c r="T15" s="8"/>
    </row>
    <row r="16" spans="1:22" x14ac:dyDescent="0.25">
      <c r="C16" s="4">
        <f t="shared" si="8"/>
        <v>0</v>
      </c>
    </row>
    <row r="17" spans="7:24" x14ac:dyDescent="0.25">
      <c r="G17" t="s">
        <v>29</v>
      </c>
    </row>
    <row r="18" spans="7:24" x14ac:dyDescent="0.25">
      <c r="G18" t="s">
        <v>10</v>
      </c>
      <c r="H18">
        <v>261</v>
      </c>
      <c r="I18">
        <f>24.223*10.764</f>
        <v>260.73637199999996</v>
      </c>
    </row>
    <row r="19" spans="7:24" x14ac:dyDescent="0.25">
      <c r="G19" t="s">
        <v>11</v>
      </c>
      <c r="H19">
        <v>17000</v>
      </c>
      <c r="N19" t="s">
        <v>18</v>
      </c>
      <c r="O19">
        <v>287</v>
      </c>
      <c r="P19">
        <f>26.645*10.764</f>
        <v>286.80678</v>
      </c>
    </row>
    <row r="20" spans="7:24" x14ac:dyDescent="0.25">
      <c r="G20" t="s">
        <v>12</v>
      </c>
      <c r="H20">
        <f>H19*H18</f>
        <v>4437000</v>
      </c>
      <c r="O20">
        <f>O19/H18</f>
        <v>1.0996168582375478</v>
      </c>
    </row>
    <row r="21" spans="7:24" x14ac:dyDescent="0.25">
      <c r="Q21" t="s">
        <v>25</v>
      </c>
      <c r="R21" t="s">
        <v>25</v>
      </c>
      <c r="S21">
        <v>297</v>
      </c>
    </row>
    <row r="22" spans="7:24" x14ac:dyDescent="0.25">
      <c r="G22" s="6"/>
      <c r="H22" s="6"/>
      <c r="O22" t="s">
        <v>19</v>
      </c>
    </row>
    <row r="24" spans="7:24" x14ac:dyDescent="0.25">
      <c r="O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H26">
        <v>4000000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200000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f>SUM(H26:H28)</f>
        <v>4230000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58" sqref="A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42F9-DF23-4AE6-B459-FDF56E27A4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208E-5A42-4BE2-B5B1-6C17F9D3D0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2024-05-08T07:02:01Z</dcterms:modified>
</cp:coreProperties>
</file>