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KAILASH MALLESH KUNCHI  - SBI\"/>
    </mc:Choice>
  </mc:AlternateContent>
  <xr:revisionPtr revIDLastSave="0" documentId="13_ncr:1_{178245DB-7528-4A52-B326-B479416A26C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6" i="4" l="1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B16" i="4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7" i="4" l="1"/>
  <c r="W46" i="4"/>
  <c r="S41" i="4"/>
  <c r="W51" i="4" l="1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<sst xmlns="http://schemas.openxmlformats.org/spreadsheetml/2006/main" count="50" uniqueCount="43">
  <si>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</si>
  <si>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</si>
  <si>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</si>
  <si>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</si>
  <si>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</si>
  <si>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</si>
  <si>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</si>
  <si>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</si>
  <si>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</si>
  <si>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</si>
  <si>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</si>
  <si>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</si>
  <si>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</si>
  <si>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</si>
  <si>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</si>
  <si>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</si>
  <si>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</si>
  <si>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</si>
  <si>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</si>
  <si>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</si>
  <si>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</si>
  <si>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</si>
  <si>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</si>
  <si>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</si>
  <si>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</si>
  <si>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</si>
  <si>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</si>
  <si>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</si>
  <si>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</si>
  <si>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</si>
  <si>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</si>
  <si>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</si>
  <si>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</si>
  <si>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</si>
  <si>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</si>
  <si>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</si>
  <si>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</si>
  <si>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</si>
  <si>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Ghatkopar (West) - KAILASH MALLESH KUNCHI</t>
  </si>
  <si>
    <t>Agree BUA</t>
  </si>
  <si>
    <t>rate on BUA</t>
  </si>
  <si>
    <t>As per OC</t>
  </si>
  <si>
    <t>Measured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</si>
</sst>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45</xdr:row>
      <xdr:rowOff>39238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D1115-538A-4204-8402-FC54A12D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154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37</xdr:row>
      <xdr:rowOff>143719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5419D-FA57-4799-A4DD-FD6B2FF7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6049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33</xdr:row>
      <xdr:rowOff>48482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542E49-44F2-4CA2-B00E-E3A51A20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1444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45</xdr:row>
      <xdr:rowOff>20176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FD676-A761-4136-A36A-13E38972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068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39296</xdr:colOff>
      <xdr:row>52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AF246C-BDA2-4436-A9FD-88549D5AA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73696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19</xdr:col>
      <xdr:colOff>363107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BB20C-8B33-4F28-A668-F1553BC91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287907" cy="8792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467896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953E6-72C2-43CB-899A-6DA265B5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392696" cy="8783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48823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0CD420-BC79-4254-82BF-91336632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83223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Q19" sqref="Q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s="43" customFormat="1" x14ac:dyDescent="0.25">
      <c r="A3" s="44">
        <f t="shared" ref="A3:A14" si="0">N3</f>
        <v>0</v>
      </c>
      <c r="B3" s="44">
        <f t="shared" ref="B3:B14" si="1">Q3</f>
        <v>318</v>
      </c>
      <c r="C3" s="44">
        <f>B3*1.2</f>
        <v>381.59999999999997</v>
      </c>
      <c r="D3" s="44">
        <f t="shared" ref="D3:D14" si="2">C3*1.2</f>
        <v>457.91999999999996</v>
      </c>
      <c r="E3" s="45">
        <f t="shared" ref="E3:E14" si="3">R3</f>
        <v>2460000</v>
      </c>
      <c r="F3" s="44">
        <f t="shared" ref="F3:F14" si="4">ROUND((E3/B3),0)</f>
        <v>7736</v>
      </c>
      <c r="G3" s="44">
        <f t="shared" ref="G3:G14" si="5">ROUND((E3/C3),0)</f>
        <v>6447</v>
      </c>
      <c r="H3" s="44">
        <f t="shared" ref="H3:H14" si="6">ROUND((E3/D3),0)</f>
        <v>5372</v>
      </c>
      <c r="I3" s="44" t="e">
        <f>#REF!</f>
        <v>#REF!</v>
      </c>
      <c r="J3" s="44">
        <f t="shared" ref="J3:J14" si="7">S3</f>
        <v>0</v>
      </c>
      <c r="O3" s="43">
        <v>0</v>
      </c>
      <c r="P3" s="43">
        <f t="shared" ref="P3:Q14" si="8">O3/1.2</f>
        <v>0</v>
      </c>
      <c r="Q3" s="43">
        <v>318</v>
      </c>
      <c r="R3" s="46">
        <v>2460000</v>
      </c>
    </row>
    <row r="4" spans="1:20" x14ac:dyDescent="0.25">
      <c r="A4" s="4">
        <f t="shared" ref="A4:A9" si="9">N4</f>
        <v>0</v>
      </c>
      <c r="B4" s="4">
        <f t="shared" ref="B4:B9" si="10">Q4</f>
        <v>258.33333333333337</v>
      </c>
      <c r="C4" s="4">
        <f t="shared" ref="C4:C9" si="11">B4*1.2</f>
        <v>310.00000000000006</v>
      </c>
      <c r="D4" s="4">
        <f t="shared" ref="D4:D9" si="12">C4*1.2</f>
        <v>372.00000000000006</v>
      </c>
      <c r="E4" s="5">
        <f t="shared" ref="E4:E9" si="13">R4</f>
        <v>2500000</v>
      </c>
      <c r="F4" s="9">
        <f t="shared" ref="F4:F9" si="14">ROUND((E4/B4),0)</f>
        <v>9677</v>
      </c>
      <c r="G4" s="9">
        <f t="shared" ref="G4:G9" si="15">ROUND((E4/C4),0)</f>
        <v>8065</v>
      </c>
      <c r="H4" s="9">
        <f t="shared" ref="H4:H9" si="16">ROUND((E4/D4),0)</f>
        <v>6720</v>
      </c>
      <c r="I4" s="4" t="e">
        <f>#REF!</f>
        <v>#REF!</v>
      </c>
      <c r="J4" s="4">
        <f t="shared" ref="J4:J9" si="17">S4</f>
        <v>0</v>
      </c>
      <c r="O4">
        <v>0</v>
      </c>
      <c r="P4">
        <v>310</v>
      </c>
      <c r="Q4">
        <f t="shared" ref="Q4:Q9" si="18">P4/1.2</f>
        <v>258.33333333333337</v>
      </c>
      <c r="R4" s="2">
        <v>2500000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525</v>
      </c>
      <c r="C16" s="4">
        <f>B16*1.2</f>
        <v>630</v>
      </c>
      <c r="D16" s="4">
        <f t="shared" ref="D16:D28" si="34">C16*1.2</f>
        <v>756</v>
      </c>
      <c r="E16" s="5">
        <f t="shared" ref="E16:E28" si="35">R16</f>
        <v>5800000</v>
      </c>
      <c r="F16" s="9">
        <f t="shared" ref="F16:F28" si="36">ROUND((E16/B16),0)</f>
        <v>11048</v>
      </c>
      <c r="G16" s="9">
        <f t="shared" ref="G16:G28" si="37">ROUND((E16/C16),0)</f>
        <v>9206</v>
      </c>
      <c r="H16" s="9">
        <f t="shared" ref="H16:H28" si="38">ROUND((E16/D16),0)</f>
        <v>7672</v>
      </c>
      <c r="I16" s="4" t="e">
        <f>#REF!</f>
        <v>#REF!</v>
      </c>
      <c r="J16" s="4">
        <f t="shared" ref="J16:J28" si="39">S16</f>
        <v>0</v>
      </c>
      <c r="O16">
        <v>0</v>
      </c>
      <c r="P16">
        <v>630</v>
      </c>
      <c r="Q16">
        <f t="shared" ref="P16:Q28" si="40">P16/1.2</f>
        <v>525</v>
      </c>
      <c r="R16" s="2">
        <v>5800000</v>
      </c>
    </row>
    <row r="17" spans="1:24" x14ac:dyDescent="0.25">
      <c r="A17" s="4">
        <f t="shared" si="32"/>
        <v>0</v>
      </c>
      <c r="B17" s="4">
        <f t="shared" si="33"/>
        <v>295.83333333333337</v>
      </c>
      <c r="C17" s="4">
        <f t="shared" ref="C17:C28" si="41">B17*1.2</f>
        <v>355.00000000000006</v>
      </c>
      <c r="D17" s="4">
        <f t="shared" si="34"/>
        <v>426.00000000000006</v>
      </c>
      <c r="E17" s="5">
        <f t="shared" si="35"/>
        <v>3000000</v>
      </c>
      <c r="F17" s="9">
        <f t="shared" si="36"/>
        <v>10141</v>
      </c>
      <c r="G17" s="9">
        <f t="shared" si="37"/>
        <v>8451</v>
      </c>
      <c r="H17" s="9">
        <f t="shared" si="38"/>
        <v>7042</v>
      </c>
      <c r="I17" s="4" t="e">
        <f>#REF!</f>
        <v>#REF!</v>
      </c>
      <c r="J17" s="4">
        <f t="shared" si="39"/>
        <v>0</v>
      </c>
      <c r="O17">
        <v>0</v>
      </c>
      <c r="P17">
        <v>355</v>
      </c>
      <c r="Q17">
        <f t="shared" si="40"/>
        <v>295.83333333333337</v>
      </c>
      <c r="R17" s="2">
        <v>3000000</v>
      </c>
    </row>
    <row r="18" spans="1:24" s="43" customFormat="1" x14ac:dyDescent="0.25">
      <c r="A18" s="44">
        <f t="shared" si="32"/>
        <v>0</v>
      </c>
      <c r="B18" s="44">
        <f t="shared" si="33"/>
        <v>541.66666666666674</v>
      </c>
      <c r="C18" s="44">
        <f t="shared" si="41"/>
        <v>650.00000000000011</v>
      </c>
      <c r="D18" s="44">
        <f t="shared" si="34"/>
        <v>780.00000000000011</v>
      </c>
      <c r="E18" s="45">
        <f t="shared" si="35"/>
        <v>5000000</v>
      </c>
      <c r="F18" s="44">
        <f t="shared" si="36"/>
        <v>9231</v>
      </c>
      <c r="G18" s="44">
        <f t="shared" si="37"/>
        <v>7692</v>
      </c>
      <c r="H18" s="44">
        <f t="shared" si="38"/>
        <v>6410</v>
      </c>
      <c r="I18" s="44" t="e">
        <f>#REF!</f>
        <v>#REF!</v>
      </c>
      <c r="J18" s="44">
        <f t="shared" si="39"/>
        <v>0</v>
      </c>
      <c r="O18" s="43">
        <v>0</v>
      </c>
      <c r="P18" s="43">
        <v>650</v>
      </c>
      <c r="Q18" s="43">
        <f t="shared" si="40"/>
        <v>541.66666666666674</v>
      </c>
      <c r="R18" s="46">
        <v>5000000</v>
      </c>
    </row>
    <row r="19" spans="1:24" s="43" customFormat="1" x14ac:dyDescent="0.25">
      <c r="A19" s="44">
        <f t="shared" si="32"/>
        <v>0</v>
      </c>
      <c r="B19" s="44">
        <f t="shared" si="33"/>
        <v>341.66666666666669</v>
      </c>
      <c r="C19" s="44">
        <f t="shared" si="41"/>
        <v>410</v>
      </c>
      <c r="D19" s="44">
        <f t="shared" si="34"/>
        <v>492</v>
      </c>
      <c r="E19" s="45">
        <f t="shared" si="35"/>
        <v>3000000</v>
      </c>
      <c r="F19" s="44">
        <f t="shared" si="36"/>
        <v>8780</v>
      </c>
      <c r="G19" s="44">
        <f t="shared" si="37"/>
        <v>7317</v>
      </c>
      <c r="H19" s="44">
        <f t="shared" si="38"/>
        <v>6098</v>
      </c>
      <c r="I19" s="44" t="e">
        <f>#REF!</f>
        <v>#REF!</v>
      </c>
      <c r="J19" s="44">
        <f t="shared" si="39"/>
        <v>0</v>
      </c>
      <c r="O19" s="43">
        <v>0</v>
      </c>
      <c r="P19" s="43">
        <v>410</v>
      </c>
      <c r="Q19" s="43">
        <f t="shared" si="40"/>
        <v>341.66666666666669</v>
      </c>
      <c r="R19" s="46">
        <v>3000000</v>
      </c>
    </row>
    <row r="20" spans="1:24" x14ac:dyDescent="0.25">
      <c r="A20" s="4">
        <f t="shared" si="32"/>
        <v>0</v>
      </c>
      <c r="B20" s="4">
        <f t="shared" si="33"/>
        <v>780</v>
      </c>
      <c r="C20" s="4">
        <f t="shared" si="41"/>
        <v>936</v>
      </c>
      <c r="D20" s="4">
        <f t="shared" si="34"/>
        <v>1123.2</v>
      </c>
      <c r="E20" s="5">
        <f t="shared" si="35"/>
        <v>9000000</v>
      </c>
      <c r="F20" s="9">
        <f t="shared" si="36"/>
        <v>11538</v>
      </c>
      <c r="G20" s="9">
        <f t="shared" si="37"/>
        <v>9615</v>
      </c>
      <c r="H20" s="9">
        <f t="shared" si="38"/>
        <v>8013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780</v>
      </c>
      <c r="R20" s="2">
        <v>9000000</v>
      </c>
    </row>
    <row r="21" spans="1:24" x14ac:dyDescent="0.25">
      <c r="A21" s="4">
        <f t="shared" si="32"/>
        <v>0</v>
      </c>
      <c r="B21" s="4">
        <f t="shared" si="33"/>
        <v>291.66666666666669</v>
      </c>
      <c r="C21" s="4">
        <f t="shared" si="41"/>
        <v>350</v>
      </c>
      <c r="D21" s="4">
        <f t="shared" si="34"/>
        <v>420</v>
      </c>
      <c r="E21" s="5">
        <f t="shared" si="35"/>
        <v>3000000</v>
      </c>
      <c r="F21" s="9">
        <f t="shared" si="36"/>
        <v>10286</v>
      </c>
      <c r="G21" s="9">
        <f t="shared" si="37"/>
        <v>8571</v>
      </c>
      <c r="H21" s="9">
        <f t="shared" si="38"/>
        <v>7143</v>
      </c>
      <c r="I21" s="4" t="e">
        <f>#REF!</f>
        <v>#REF!</v>
      </c>
      <c r="J21" s="4">
        <f t="shared" si="39"/>
        <v>0</v>
      </c>
      <c r="O21">
        <v>0</v>
      </c>
      <c r="P21">
        <v>350</v>
      </c>
      <c r="Q21">
        <f t="shared" si="40"/>
        <v>291.66666666666669</v>
      </c>
      <c r="R21" s="2">
        <v>3000000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6000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3500</v>
      </c>
      <c r="X31" s="22"/>
    </row>
    <row r="32" spans="1:24" ht="15.75" x14ac:dyDescent="0.25">
      <c r="E32" t="s">
        <v>39</v>
      </c>
      <c r="F32" s="7">
        <v>49.25</v>
      </c>
      <c r="G32" s="6">
        <f>F32*10.764</f>
        <v>530.12699999999995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53</v>
      </c>
      <c r="X34" s="24">
        <v>2017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1" t="s">
        <v>38</v>
      </c>
      <c r="Q36" s="41"/>
      <c r="R36" s="41"/>
      <c r="S36" s="41"/>
      <c r="T36" s="42"/>
      <c r="U36" s="21" t="s">
        <v>20</v>
      </c>
      <c r="V36" s="23"/>
      <c r="W36" s="24">
        <f>90*W33/W35</f>
        <v>10.5</v>
      </c>
      <c r="X36" s="24"/>
    </row>
    <row r="37" spans="5:25" ht="15.75" x14ac:dyDescent="0.25">
      <c r="E37" t="s">
        <v>42</v>
      </c>
      <c r="F37" s="7">
        <v>366</v>
      </c>
      <c r="U37" s="17"/>
      <c r="V37" s="26"/>
      <c r="W37" s="27">
        <f>W36%</f>
        <v>0.105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5737.5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530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3040875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W45*0.85</f>
        <v>2584743.75</v>
      </c>
    </row>
    <row r="47" spans="5:25" ht="15.75" x14ac:dyDescent="0.25">
      <c r="S47" s="10"/>
      <c r="T47" s="10"/>
      <c r="U47" s="17" t="s">
        <v>26</v>
      </c>
      <c r="V47" s="23"/>
      <c r="W47" s="34">
        <f>W45*0.7</f>
        <v>2128612.5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1325000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4">
        <f>W45*0.025/12</f>
        <v>6335.15625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Q30" sqref="Q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2024-05-16T09:00:25Z</dcterms:modified>
</cp:coreProperties>
</file>