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C3CE41A8-3728-4FAE-8AB5-99B58FED2B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8" sheetId="11" r:id="rId2"/>
    <sheet name="Sheet3" sheetId="6" r:id="rId3"/>
    <sheet name="Sheet4" sheetId="7" r:id="rId4"/>
    <sheet name="Sheet6" sheetId="9" r:id="rId5"/>
    <sheet name="Sheet7" sheetId="10" r:id="rId6"/>
    <sheet name="Sheet9" sheetId="12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I3" i="1"/>
  <c r="M37" i="1"/>
  <c r="K37" i="1"/>
  <c r="H37" i="1"/>
  <c r="H29" i="1"/>
  <c r="H28" i="1"/>
  <c r="H27" i="1"/>
  <c r="C35" i="1"/>
  <c r="G27" i="1"/>
  <c r="F39" i="1"/>
  <c r="G39" i="1" s="1"/>
  <c r="C38" i="1"/>
  <c r="C40" i="1"/>
  <c r="F37" i="1"/>
  <c r="F41" i="1"/>
  <c r="G41" i="1" s="1"/>
  <c r="C41" i="1"/>
  <c r="F40" i="1"/>
  <c r="C39" i="1"/>
  <c r="F38" i="1"/>
  <c r="B10" i="1"/>
  <c r="B11" i="1" s="1"/>
  <c r="B8" i="1"/>
  <c r="B6" i="1"/>
  <c r="B5" i="1"/>
  <c r="B14" i="1" s="1"/>
  <c r="G38" i="1" l="1"/>
  <c r="G37" i="1"/>
  <c r="G40" i="1"/>
  <c r="B12" i="1"/>
  <c r="B13" i="1" s="1"/>
  <c r="C37" i="1"/>
  <c r="C36" i="1"/>
  <c r="B15" i="1" l="1"/>
  <c r="I37" i="1" s="1"/>
  <c r="I31" i="1"/>
  <c r="B17" i="1" l="1"/>
  <c r="B21" i="1" s="1"/>
  <c r="I32" i="1"/>
  <c r="F27" i="1"/>
  <c r="B19" i="1" l="1"/>
  <c r="B18" i="1"/>
  <c r="F28" i="1"/>
  <c r="G28" i="1"/>
  <c r="F29" i="1"/>
  <c r="G29" i="1"/>
  <c r="F30" i="1"/>
  <c r="G30" i="1"/>
  <c r="F31" i="1"/>
  <c r="G31" i="1"/>
  <c r="F32" i="1"/>
  <c r="G32" i="1"/>
  <c r="F33" i="1"/>
  <c r="G33" i="1"/>
  <c r="F35" i="1"/>
  <c r="G35" i="1" s="1"/>
  <c r="F36" i="1"/>
  <c r="G36" i="1" s="1"/>
  <c r="H32" i="1" l="1"/>
  <c r="H31" i="1"/>
  <c r="H33" i="1"/>
  <c r="H30" i="1" l="1"/>
  <c r="G3" i="1" l="1"/>
</calcChain>
</file>

<file path=xl/sharedStrings.xml><?xml version="1.0" encoding="utf-8"?>
<sst xmlns="http://schemas.openxmlformats.org/spreadsheetml/2006/main" count="30" uniqueCount="28">
  <si>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</si>
  <si>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</si>
  <si>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</si>
  <si>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</si>
  <si>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</si>
  <si>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</si>
  <si>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</si>
  <si>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</si>
  <si>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</si>
  <si>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</si>
  <si>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</si>
  <si>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</si>
  <si>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</si>
  <si>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</si>
  <si>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</si>
  <si>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</si>
  <si>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</si>
  <si>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</si>
  <si>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</si>
  <si>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</si>
  <si>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</si>
  <si>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</si>
  <si>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</si>
  <si>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</si>
  <si>
    <t>Measurement Carpet</t>
  </si>
  <si>
    <t>SB</t>
  </si>
  <si>
    <t>RV</t>
  </si>
  <si>
    <t>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</si>
</sst>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43" fontId="11" fillId="0" borderId="1" xfId="0" applyNumberFormat="1" applyFont="1" applyBorder="1"/>
    <xf numFmtId="0" fontId="0" fillId="0" borderId="5" xfId="0" applyBorder="1"/>
    <xf numFmtId="43" fontId="0" fillId="0" borderId="5" xfId="0" applyNumberFormat="1" applyBorder="1"/>
    <xf numFmtId="0" fontId="10" fillId="0" borderId="1" xfId="0" applyFont="1" applyBorder="1" applyAlignment="1">
      <alignment horizontal="center" wrapText="1"/>
    </xf>
    <xf numFmtId="43" fontId="11" fillId="0" borderId="1" xfId="1" applyFont="1" applyFill="1" applyBorder="1"/>
    <xf numFmtId="10" fontId="11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3" fillId="0" borderId="0" xfId="0" applyNumberFormat="1" applyFont="1"/>
    <xf numFmtId="10" fontId="9" fillId="0" borderId="1" xfId="1" applyNumberFormat="1" applyFont="1" applyBorder="1"/>
    <xf numFmtId="0" fontId="12" fillId="0" borderId="1" xfId="0" applyFont="1" applyBorder="1"/>
    <xf numFmtId="43" fontId="7" fillId="0" borderId="1" xfId="0" applyNumberFormat="1" applyFont="1" applyBorder="1"/>
    <xf numFmtId="0" fontId="10" fillId="0" borderId="6" xfId="0" applyFont="1" applyBorder="1" applyAlignment="1">
      <alignment horizontal="center" wrapText="1"/>
    </xf>
    <xf numFmtId="0" fontId="0" fillId="0" borderId="6" xfId="0" applyBorder="1"/>
    <xf numFmtId="0" fontId="0" fillId="0" borderId="1" xfId="1" applyNumberFormat="1" applyFont="1" applyBorder="1"/>
    <xf numFmtId="10" fontId="0" fillId="0" borderId="1" xfId="1" applyNumberFormat="1" applyFont="1" applyBorder="1"/>
    <xf numFmtId="43" fontId="0" fillId="0" borderId="1" xfId="1" applyFont="1" applyBorder="1"/>
    <xf numFmtId="43" fontId="14" fillId="0" borderId="0" xfId="1" applyFont="1" applyBorder="1"/>
    <xf numFmtId="0" fontId="14" fillId="0" borderId="0" xfId="0" applyFont="1"/>
    <xf numFmtId="10" fontId="14" fillId="0" borderId="0" xfId="0" applyNumberFormat="1" applyFont="1"/>
    <xf numFmtId="43" fontId="6" fillId="0" borderId="0" xfId="0" applyNumberFormat="1" applyFont="1"/>
    <xf numFmtId="43" fontId="4" fillId="0" borderId="0" xfId="0" applyNumberFormat="1" applyFont="1"/>
    <xf numFmtId="43" fontId="3" fillId="0" borderId="0" xfId="0" applyNumberFormat="1" applyFont="1"/>
    <xf numFmtId="0" fontId="15" fillId="0" borderId="0" xfId="0" applyFont="1"/>
    <xf numFmtId="0" fontId="0" fillId="2" borderId="0" xfId="0" applyFill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352985</xdr:colOff>
      <xdr:row>24</xdr:row>
      <xdr:rowOff>19691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A49683-E753-4AC4-BD24-75A12DDF6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010585" cy="4591691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23</xdr:col>
      <xdr:colOff>163309</xdr:colOff>
      <xdr:row>39</xdr:row>
      <xdr:rowOff>48669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3E414DE-C294-4E14-BDD6-D5DCDEE71E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67200" y="0"/>
          <a:ext cx="9916909" cy="747816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10</xdr:col>
      <xdr:colOff>429451</xdr:colOff>
      <xdr:row>79</xdr:row>
      <xdr:rowOff>77194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DA89FA9-DD48-406B-83F0-86DEB427E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8001000"/>
          <a:ext cx="5915851" cy="71256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26</xdr:col>
      <xdr:colOff>30791</xdr:colOff>
      <xdr:row>43</xdr:row>
      <xdr:rowOff>115459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8B6272-E235-454C-98A7-7D53DFACB2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880391" cy="83069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382925</xdr:colOff>
      <xdr:row>27</xdr:row>
      <xdr:rowOff>115034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A1B8C5-6DCA-4CD4-97C3-91D2E26F8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94125" cy="525853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421030</xdr:colOff>
      <xdr:row>42</xdr:row>
      <xdr:rowOff>163064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F4C683-CD29-44D9-B5B1-77A9B34C5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832230" cy="81640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4"/>
  <sheetViews>
    <sheetView tabSelected="1" zoomScaleNormal="100" workbookViewId="0">
      <selection activeCell="D19" sqref="D19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/>
      <c r="B2" s="27"/>
      <c r="C2" s="27"/>
      <c r="D2" s="7"/>
      <c r="E2" t="s">
        <v>13</v>
      </c>
    </row>
    <row r="3" spans="1:17" ht="16.5" x14ac:dyDescent="0.3">
      <c r="A3" s="16" t="s">
        <v>0</v>
      </c>
      <c r="B3" s="28">
        <v>6000</v>
      </c>
      <c r="C3" s="17"/>
      <c r="D3" s="10"/>
      <c r="E3">
        <v>2016</v>
      </c>
      <c r="F3" s="3">
        <v>2024</v>
      </c>
      <c r="G3" s="4">
        <f>F3-E3</f>
        <v>8</v>
      </c>
      <c r="I3">
        <f>2022-6</f>
        <v>2016</v>
      </c>
      <c r="L3" s="3"/>
      <c r="M3" s="4"/>
    </row>
    <row r="4" spans="1:17" ht="33" x14ac:dyDescent="0.3">
      <c r="A4" s="18" t="s">
        <v>1</v>
      </c>
      <c r="B4" s="28">
        <v>2500</v>
      </c>
      <c r="C4" s="17"/>
      <c r="D4" s="10"/>
      <c r="E4" s="40"/>
      <c r="F4" s="3"/>
      <c r="G4" s="4"/>
      <c r="H4" s="27"/>
      <c r="K4" s="35"/>
      <c r="L4" s="3"/>
      <c r="M4" s="4"/>
    </row>
    <row r="5" spans="1:17" ht="16.5" x14ac:dyDescent="0.3">
      <c r="A5" s="16" t="s">
        <v>2</v>
      </c>
      <c r="B5" s="28">
        <f>B3-B4</f>
        <v>3500</v>
      </c>
      <c r="C5" s="17"/>
      <c r="D5" s="10"/>
      <c r="E5" s="41" t="s">
        <v>22</v>
      </c>
      <c r="F5" s="8" t="s">
        <v>23</v>
      </c>
      <c r="G5" s="14"/>
      <c r="H5" s="8"/>
      <c r="I5" s="8"/>
      <c r="M5" s="45"/>
      <c r="N5" s="31"/>
      <c r="O5" s="31"/>
      <c r="P5" s="31"/>
      <c r="Q5" s="31"/>
    </row>
    <row r="6" spans="1:17" ht="16.5" x14ac:dyDescent="0.3">
      <c r="A6" s="16" t="s">
        <v>3</v>
      </c>
      <c r="B6" s="28">
        <f>B4</f>
        <v>2500</v>
      </c>
      <c r="C6" s="17"/>
      <c r="D6" s="10"/>
      <c r="E6" s="6"/>
      <c r="F6" s="6">
        <v>627</v>
      </c>
      <c r="G6" s="14"/>
      <c r="H6" s="8"/>
      <c r="I6" s="8"/>
      <c r="M6" s="45"/>
      <c r="N6" s="31"/>
      <c r="O6" s="31"/>
      <c r="P6" s="31"/>
      <c r="Q6" s="31"/>
    </row>
    <row r="7" spans="1:17" ht="16.5" x14ac:dyDescent="0.3">
      <c r="A7" s="16" t="s">
        <v>4</v>
      </c>
      <c r="B7" s="19">
        <v>8</v>
      </c>
      <c r="C7" s="20"/>
      <c r="D7" s="42"/>
      <c r="E7" s="6"/>
      <c r="F7" s="3"/>
      <c r="G7" s="5"/>
      <c r="H7" s="8"/>
      <c r="I7" s="8"/>
      <c r="M7" s="46"/>
      <c r="N7" s="31"/>
      <c r="O7" s="31"/>
      <c r="P7" s="31"/>
      <c r="Q7" s="31"/>
    </row>
    <row r="8" spans="1:17" ht="16.5" x14ac:dyDescent="0.3">
      <c r="A8" s="16" t="s">
        <v>5</v>
      </c>
      <c r="B8" s="19">
        <f>B9-B7</f>
        <v>52</v>
      </c>
      <c r="C8" s="20"/>
      <c r="D8" s="42"/>
      <c r="E8" s="6"/>
      <c r="F8" s="50"/>
      <c r="G8" s="5"/>
      <c r="H8" s="10"/>
      <c r="I8" s="10"/>
      <c r="M8" s="46"/>
      <c r="N8" s="31"/>
      <c r="O8" s="31"/>
      <c r="P8" s="31"/>
      <c r="Q8" s="31"/>
    </row>
    <row r="9" spans="1:17" ht="16.5" x14ac:dyDescent="0.3">
      <c r="A9" s="16" t="s">
        <v>6</v>
      </c>
      <c r="B9" s="19">
        <v>60</v>
      </c>
      <c r="C9" s="20"/>
      <c r="D9" s="42"/>
      <c r="E9" s="6"/>
      <c r="F9" s="32"/>
      <c r="G9" s="13"/>
      <c r="H9" s="8"/>
      <c r="I9" s="8"/>
      <c r="J9" s="34"/>
      <c r="M9" s="46"/>
      <c r="N9" s="31"/>
      <c r="O9" s="31"/>
      <c r="P9" s="31"/>
      <c r="Q9" s="31"/>
    </row>
    <row r="10" spans="1:17" ht="33" x14ac:dyDescent="0.3">
      <c r="A10" s="18" t="s">
        <v>7</v>
      </c>
      <c r="B10" s="19">
        <f>90*B7/B9</f>
        <v>12</v>
      </c>
      <c r="C10" s="20"/>
      <c r="D10" s="42"/>
      <c r="E10" s="13"/>
      <c r="F10" s="49"/>
      <c r="G10" s="13"/>
      <c r="H10" s="31"/>
      <c r="I10" s="31"/>
      <c r="J10" s="34"/>
      <c r="K10" s="34"/>
      <c r="L10" s="30"/>
      <c r="M10" s="46"/>
      <c r="N10" s="31"/>
      <c r="O10" s="31"/>
      <c r="P10" s="31"/>
      <c r="Q10" s="31"/>
    </row>
    <row r="11" spans="1:17" ht="16.5" x14ac:dyDescent="0.3">
      <c r="A11" s="16"/>
      <c r="B11" s="29">
        <f>B10%</f>
        <v>0.12</v>
      </c>
      <c r="C11" s="37"/>
      <c r="D11" s="43"/>
      <c r="G11" s="13"/>
      <c r="H11" s="31"/>
      <c r="I11" s="31"/>
      <c r="J11" s="34"/>
      <c r="K11" s="34"/>
      <c r="L11" s="30"/>
      <c r="M11" s="47"/>
      <c r="N11" s="31"/>
      <c r="O11" s="31"/>
      <c r="P11" s="31"/>
      <c r="Q11" s="31"/>
    </row>
    <row r="12" spans="1:17" ht="16.5" x14ac:dyDescent="0.3">
      <c r="A12" s="16" t="s">
        <v>8</v>
      </c>
      <c r="B12" s="28">
        <f>B6*B11</f>
        <v>300</v>
      </c>
      <c r="C12" s="21"/>
      <c r="D12" s="44"/>
      <c r="E12" t="s">
        <v>24</v>
      </c>
      <c r="G12" s="13"/>
      <c r="H12" s="31"/>
      <c r="I12" s="31"/>
      <c r="J12" s="34"/>
      <c r="K12" s="34"/>
      <c r="L12" s="30"/>
      <c r="M12" s="45"/>
      <c r="N12" s="31"/>
      <c r="O12" s="31"/>
      <c r="P12" s="31"/>
      <c r="Q12" s="31"/>
    </row>
    <row r="13" spans="1:17" ht="16.5" x14ac:dyDescent="0.3">
      <c r="A13" s="16" t="s">
        <v>9</v>
      </c>
      <c r="B13" s="28">
        <f>B6-B12</f>
        <v>2200</v>
      </c>
      <c r="C13" s="21"/>
      <c r="D13" s="44"/>
      <c r="G13" s="13"/>
      <c r="H13" s="48"/>
      <c r="I13" s="31"/>
      <c r="J13" s="34"/>
      <c r="K13" s="34"/>
      <c r="L13" s="30"/>
      <c r="M13" s="45"/>
      <c r="N13" s="31"/>
      <c r="O13" s="31"/>
      <c r="P13" s="31"/>
      <c r="Q13" s="31"/>
    </row>
    <row r="14" spans="1:17" ht="16.5" x14ac:dyDescent="0.3">
      <c r="A14" s="16" t="s">
        <v>2</v>
      </c>
      <c r="B14" s="28">
        <f>B5</f>
        <v>3500</v>
      </c>
      <c r="C14" s="17"/>
      <c r="D14" s="10"/>
      <c r="E14" s="6"/>
      <c r="G14" s="13"/>
      <c r="H14" s="31"/>
      <c r="I14" s="31"/>
      <c r="J14" s="34"/>
      <c r="K14" s="34"/>
      <c r="L14" s="30"/>
      <c r="M14" s="45"/>
      <c r="N14" s="31"/>
      <c r="O14" s="31"/>
      <c r="P14" s="31"/>
      <c r="Q14" s="31"/>
    </row>
    <row r="15" spans="1:17" ht="16.5" x14ac:dyDescent="0.3">
      <c r="A15" s="16" t="s">
        <v>10</v>
      </c>
      <c r="B15" s="28">
        <f>B14+B13</f>
        <v>5700</v>
      </c>
      <c r="C15" s="17"/>
      <c r="D15" s="10"/>
      <c r="E15" s="6"/>
      <c r="G15" s="13"/>
      <c r="H15" s="34"/>
      <c r="I15" s="34"/>
      <c r="J15" s="34"/>
      <c r="K15" s="34"/>
      <c r="L15" s="30"/>
      <c r="M15" s="4"/>
    </row>
    <row r="16" spans="1:17" ht="16.5" x14ac:dyDescent="0.3">
      <c r="A16" s="16" t="s">
        <v>21</v>
      </c>
      <c r="B16" s="22">
        <v>627</v>
      </c>
      <c r="C16" s="38"/>
      <c r="D16" s="8"/>
      <c r="E16" s="5"/>
      <c r="F16" s="5"/>
      <c r="G16" s="5"/>
      <c r="H16" s="6"/>
      <c r="M16" s="33"/>
    </row>
    <row r="17" spans="1:14" ht="16.5" x14ac:dyDescent="0.3">
      <c r="A17" s="16" t="s">
        <v>11</v>
      </c>
      <c r="B17" s="23">
        <f>B15*B16</f>
        <v>3573900</v>
      </c>
      <c r="C17" s="23"/>
      <c r="D17" s="10"/>
      <c r="E17" s="5"/>
      <c r="F17" s="36"/>
      <c r="G17" s="5"/>
      <c r="H17" s="6"/>
      <c r="M17" s="5"/>
      <c r="N17" s="6"/>
    </row>
    <row r="18" spans="1:14" ht="16.5" x14ac:dyDescent="0.3">
      <c r="A18" s="16" t="s">
        <v>26</v>
      </c>
      <c r="B18" s="23">
        <f>B17*0.85</f>
        <v>3037815</v>
      </c>
      <c r="C18" s="23"/>
      <c r="D18" s="10"/>
      <c r="E18" s="5"/>
      <c r="F18" s="36"/>
      <c r="G18" s="5"/>
      <c r="H18" s="6"/>
      <c r="M18" s="5"/>
      <c r="N18" s="6"/>
    </row>
    <row r="19" spans="1:14" ht="16.5" x14ac:dyDescent="0.3">
      <c r="A19" s="16" t="s">
        <v>27</v>
      </c>
      <c r="B19" s="23">
        <f>B17*0.7</f>
        <v>2501730</v>
      </c>
      <c r="C19" s="23"/>
      <c r="D19" s="10"/>
      <c r="E19" s="5"/>
      <c r="F19" s="36"/>
      <c r="G19" s="5"/>
      <c r="H19" s="6"/>
      <c r="M19" s="5"/>
      <c r="N19" s="6"/>
    </row>
    <row r="20" spans="1:14" ht="16.5" x14ac:dyDescent="0.3">
      <c r="A20" s="16" t="s">
        <v>12</v>
      </c>
      <c r="B20" s="24">
        <f>627*B4</f>
        <v>1567500</v>
      </c>
      <c r="C20" s="17"/>
      <c r="D20" s="10"/>
      <c r="E20" s="6"/>
      <c r="F20" s="5"/>
    </row>
    <row r="21" spans="1:14" ht="16.5" x14ac:dyDescent="0.3">
      <c r="A21" s="19" t="s">
        <v>16</v>
      </c>
      <c r="B21" s="24">
        <f>B17*0.025/12</f>
        <v>7445.625</v>
      </c>
      <c r="C21" s="39"/>
      <c r="D21" s="10"/>
      <c r="E21" s="6"/>
      <c r="F21" s="5"/>
    </row>
    <row r="22" spans="1:14" x14ac:dyDescent="0.25">
      <c r="B22" s="12"/>
    </row>
    <row r="23" spans="1:14" x14ac:dyDescent="0.25">
      <c r="B23" s="12"/>
    </row>
    <row r="25" spans="1:14" x14ac:dyDescent="0.25">
      <c r="C25" t="s">
        <v>14</v>
      </c>
    </row>
    <row r="26" spans="1:14" x14ac:dyDescent="0.25">
      <c r="B26" s="9" t="s">
        <v>15</v>
      </c>
      <c r="C26" s="8" t="s">
        <v>20</v>
      </c>
      <c r="D26" s="8" t="s">
        <v>25</v>
      </c>
      <c r="E26" s="8" t="s">
        <v>11</v>
      </c>
      <c r="F26" s="8" t="s">
        <v>17</v>
      </c>
      <c r="G26" s="8" t="s">
        <v>18</v>
      </c>
      <c r="H26" s="8" t="s">
        <v>19</v>
      </c>
      <c r="I26" s="8"/>
    </row>
    <row r="27" spans="1:14" ht="17.25" x14ac:dyDescent="0.3">
      <c r="B27" s="9"/>
      <c r="C27" s="8">
        <v>390</v>
      </c>
      <c r="D27" s="8"/>
      <c r="E27" s="8">
        <v>2100000</v>
      </c>
      <c r="F27" s="10" t="e">
        <f t="shared" ref="F27:F33" si="0">E27/B27</f>
        <v>#DIV/0!</v>
      </c>
      <c r="G27" s="10">
        <f>E27/C27</f>
        <v>5384.6153846153848</v>
      </c>
      <c r="H27" s="10" t="e">
        <f>E27/D27</f>
        <v>#DIV/0!</v>
      </c>
      <c r="I27" s="8"/>
      <c r="J27" s="15"/>
    </row>
    <row r="28" spans="1:14" ht="17.25" x14ac:dyDescent="0.3">
      <c r="B28" s="9">
        <v>585</v>
      </c>
      <c r="C28" s="8">
        <v>750</v>
      </c>
      <c r="D28" s="8">
        <v>800</v>
      </c>
      <c r="E28" s="8">
        <v>3600000</v>
      </c>
      <c r="F28" s="10">
        <f t="shared" si="0"/>
        <v>6153.8461538461543</v>
      </c>
      <c r="G28" s="10">
        <f>E28/C28</f>
        <v>4800</v>
      </c>
      <c r="H28" s="10">
        <f>E28/D28</f>
        <v>4500</v>
      </c>
      <c r="I28" s="8"/>
      <c r="J28" s="15"/>
    </row>
    <row r="29" spans="1:14" x14ac:dyDescent="0.25">
      <c r="B29" s="9"/>
      <c r="C29" s="8"/>
      <c r="D29" s="8"/>
      <c r="E29" s="10"/>
      <c r="F29" s="10" t="e">
        <f t="shared" si="0"/>
        <v>#DIV/0!</v>
      </c>
      <c r="G29" s="10" t="e">
        <f t="shared" ref="G29:G33" si="1">E29/C29</f>
        <v>#DIV/0!</v>
      </c>
      <c r="H29" s="10" t="e">
        <f>E29/D29</f>
        <v>#DIV/0!</v>
      </c>
      <c r="I29" s="8"/>
    </row>
    <row r="30" spans="1:14" x14ac:dyDescent="0.25">
      <c r="B30" s="9"/>
      <c r="C30" s="8"/>
      <c r="D30" s="8"/>
      <c r="E30" s="10"/>
      <c r="F30" s="10" t="e">
        <f t="shared" si="0"/>
        <v>#DIV/0!</v>
      </c>
      <c r="G30" s="10" t="e">
        <f t="shared" si="1"/>
        <v>#DIV/0!</v>
      </c>
      <c r="H30" s="10" t="e">
        <f>E30/#REF!</f>
        <v>#REF!</v>
      </c>
      <c r="I30" s="8"/>
    </row>
    <row r="31" spans="1:14" x14ac:dyDescent="0.25">
      <c r="B31" s="9"/>
      <c r="C31" s="25"/>
      <c r="E31" s="26"/>
      <c r="F31" s="26" t="e">
        <f t="shared" si="0"/>
        <v>#DIV/0!</v>
      </c>
      <c r="G31" s="10" t="e">
        <f t="shared" si="1"/>
        <v>#DIV/0!</v>
      </c>
      <c r="H31" s="26" t="e">
        <f>E31/#REF!</f>
        <v>#REF!</v>
      </c>
      <c r="I31" s="8" t="e">
        <f>C31/B31</f>
        <v>#DIV/0!</v>
      </c>
    </row>
    <row r="32" spans="1:14" x14ac:dyDescent="0.25">
      <c r="E32" s="26"/>
      <c r="F32" s="26" t="e">
        <f t="shared" si="0"/>
        <v>#DIV/0!</v>
      </c>
      <c r="G32" s="26" t="e">
        <f t="shared" si="1"/>
        <v>#DIV/0!</v>
      </c>
      <c r="H32" s="26" t="e">
        <f>E32/#REF!</f>
        <v>#REF!</v>
      </c>
      <c r="I32" t="e">
        <f>#REF!/B32</f>
        <v>#REF!</v>
      </c>
    </row>
    <row r="33" spans="1:13" x14ac:dyDescent="0.25">
      <c r="E33" s="25"/>
      <c r="F33" s="26" t="e">
        <f t="shared" si="0"/>
        <v>#DIV/0!</v>
      </c>
      <c r="G33" s="26" t="e">
        <f t="shared" si="1"/>
        <v>#DIV/0!</v>
      </c>
      <c r="H33" s="26" t="e">
        <f>E33/#REF!</f>
        <v>#REF!</v>
      </c>
    </row>
    <row r="35" spans="1:13" x14ac:dyDescent="0.25">
      <c r="A35">
        <v>655</v>
      </c>
      <c r="B35">
        <v>4000000</v>
      </c>
      <c r="C35">
        <f t="shared" ref="C35:C41" si="2">B35/A35</f>
        <v>6106.8702290076335</v>
      </c>
      <c r="D35">
        <v>660000</v>
      </c>
      <c r="E35">
        <v>30000</v>
      </c>
      <c r="F35">
        <f t="shared" ref="F35:F41" si="3">E35+D35+B35</f>
        <v>4690000</v>
      </c>
      <c r="G35">
        <f t="shared" ref="G35:G41" si="4">F35/A35</f>
        <v>7160.3053435114507</v>
      </c>
      <c r="H35" s="6"/>
    </row>
    <row r="36" spans="1:13" x14ac:dyDescent="0.25">
      <c r="A36">
        <v>510</v>
      </c>
      <c r="B36">
        <v>2550000</v>
      </c>
      <c r="C36">
        <f t="shared" si="2"/>
        <v>5000</v>
      </c>
      <c r="D36">
        <v>178500</v>
      </c>
      <c r="E36">
        <v>30000</v>
      </c>
      <c r="F36">
        <f t="shared" si="3"/>
        <v>2758500</v>
      </c>
      <c r="G36">
        <f t="shared" si="4"/>
        <v>5408.8235294117649</v>
      </c>
      <c r="H36" s="6"/>
    </row>
    <row r="37" spans="1:13" x14ac:dyDescent="0.25">
      <c r="A37" s="52"/>
      <c r="B37" s="52"/>
      <c r="C37" s="52" t="e">
        <f t="shared" si="2"/>
        <v>#DIV/0!</v>
      </c>
      <c r="D37" s="52">
        <v>720000</v>
      </c>
      <c r="E37" s="52">
        <v>30000</v>
      </c>
      <c r="F37" s="52">
        <f t="shared" si="3"/>
        <v>750000</v>
      </c>
      <c r="G37" s="52" t="e">
        <f t="shared" si="4"/>
        <v>#DIV/0!</v>
      </c>
      <c r="H37">
        <f>66.76*10.764</f>
        <v>718.60464000000002</v>
      </c>
      <c r="I37" s="6" t="e">
        <f>B15/C37</f>
        <v>#DIV/0!</v>
      </c>
      <c r="J37" s="6"/>
      <c r="K37" t="e">
        <f>H37/A37</f>
        <v>#DIV/0!</v>
      </c>
      <c r="L37">
        <v>653</v>
      </c>
      <c r="M37">
        <f>H37/L37</f>
        <v>1.1004665237366003</v>
      </c>
    </row>
    <row r="38" spans="1:13" x14ac:dyDescent="0.25">
      <c r="B38"/>
      <c r="C38" t="e">
        <f t="shared" si="2"/>
        <v>#DIV/0!</v>
      </c>
      <c r="D38">
        <v>426000</v>
      </c>
      <c r="E38">
        <v>30000</v>
      </c>
      <c r="F38">
        <f t="shared" si="3"/>
        <v>456000</v>
      </c>
      <c r="G38" t="e">
        <f t="shared" si="4"/>
        <v>#DIV/0!</v>
      </c>
    </row>
    <row r="39" spans="1:13" ht="15.75" x14ac:dyDescent="0.25">
      <c r="A39" s="51"/>
      <c r="B39"/>
      <c r="C39" t="e">
        <f t="shared" si="2"/>
        <v>#DIV/0!</v>
      </c>
      <c r="D39">
        <v>567000</v>
      </c>
      <c r="E39">
        <v>30000</v>
      </c>
      <c r="F39">
        <f t="shared" si="3"/>
        <v>597000</v>
      </c>
      <c r="G39" t="e">
        <f t="shared" si="4"/>
        <v>#DIV/0!</v>
      </c>
    </row>
    <row r="40" spans="1:13" ht="15.75" x14ac:dyDescent="0.25">
      <c r="A40" s="51"/>
      <c r="B40"/>
      <c r="C40" t="e">
        <f t="shared" si="2"/>
        <v>#DIV/0!</v>
      </c>
      <c r="D40">
        <v>1194000</v>
      </c>
      <c r="E40">
        <v>30000</v>
      </c>
      <c r="F40">
        <f t="shared" si="3"/>
        <v>1224000</v>
      </c>
      <c r="G40" t="e">
        <f t="shared" si="4"/>
        <v>#DIV/0!</v>
      </c>
    </row>
    <row r="41" spans="1:13" ht="15.75" x14ac:dyDescent="0.25">
      <c r="A41" s="30"/>
      <c r="C41" t="e">
        <f t="shared" si="2"/>
        <v>#DIV/0!</v>
      </c>
      <c r="D41">
        <v>1220500</v>
      </c>
      <c r="E41">
        <v>30000</v>
      </c>
      <c r="F41">
        <f t="shared" si="3"/>
        <v>1250500</v>
      </c>
      <c r="G41" t="e">
        <f t="shared" si="4"/>
        <v>#DIV/0!</v>
      </c>
    </row>
    <row r="42" spans="1:13" ht="15.75" x14ac:dyDescent="0.25">
      <c r="A42" s="30"/>
    </row>
    <row r="43" spans="1:13" ht="15.75" x14ac:dyDescent="0.25">
      <c r="A43" s="30"/>
    </row>
    <row r="44" spans="1:13" ht="15.75" x14ac:dyDescent="0.25">
      <c r="A44" s="30"/>
    </row>
    <row r="64" spans="3:5" x14ac:dyDescent="0.25">
      <c r="C64" s="6"/>
      <c r="D64" s="6"/>
      <c r="E64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0B53E-5066-4CAC-B9C2-148BA4AEDFD5}">
  <dimension ref="A1"/>
  <sheetViews>
    <sheetView topLeftCell="A10" zoomScaleNormal="100" workbookViewId="0">
      <selection activeCell="B43" sqref="B4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0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workbookViewId="0">
      <selection activeCell="L2" sqref="L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Sheet8</vt:lpstr>
      <vt:lpstr>Sheet3</vt:lpstr>
      <vt:lpstr>Sheet4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2024-05-08T07:51:52Z</dcterms:modified>
</cp:coreProperties>
</file>