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066F9EE-35D2-403A-9851-6C6DA4FFAEA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" i="1" l="1"/>
  <c r="B21" i="1"/>
  <c r="C20" i="1" l="1"/>
  <c r="C10" i="1"/>
  <c r="C11" i="1" s="1"/>
  <c r="C8" i="1"/>
  <c r="C6" i="1"/>
  <c r="C5" i="1"/>
  <c r="C14" i="1" s="1"/>
  <c r="G37" i="1"/>
  <c r="F37" i="1"/>
  <c r="A37" i="1"/>
  <c r="A36" i="1"/>
  <c r="A35" i="1"/>
  <c r="B20" i="1"/>
  <c r="E8" i="1"/>
  <c r="F6" i="1"/>
  <c r="B10" i="1"/>
  <c r="B11" i="1" s="1"/>
  <c r="B8" i="1"/>
  <c r="B6" i="1"/>
  <c r="B5" i="1"/>
  <c r="B14" i="1" s="1"/>
  <c r="C12" i="1" l="1"/>
  <c r="C13" i="1" s="1"/>
  <c r="C15" i="1" s="1"/>
  <c r="C17" i="1" s="1"/>
  <c r="B12" i="1"/>
  <c r="B13" i="1" s="1"/>
  <c r="B15" i="1" s="1"/>
  <c r="B17" i="1" s="1"/>
  <c r="C37" i="1"/>
  <c r="C36" i="1"/>
  <c r="C35" i="1"/>
  <c r="C18" i="1" l="1"/>
  <c r="C19" i="1"/>
  <c r="B19" i="1"/>
  <c r="B18" i="1"/>
  <c r="B23" i="1" s="1"/>
  <c r="I31" i="1"/>
  <c r="C38" i="1" l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F34" i="1" l="1"/>
  <c r="H35" i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<sst xmlns="http://schemas.openxmlformats.org/spreadsheetml/2006/main" count="30" uniqueCount="28">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</sst>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15</xdr:col>
      <xdr:colOff>544273</xdr:colOff>
      <xdr:row>42</xdr:row>
      <xdr:rowOff>86854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248CD2-AF84-4187-9AAC-B531D9E1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9659698" cy="8087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230419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183D46-DAF6-4090-AB3A-E450EB171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32019" cy="7363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420775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61B0-8C89-4BF2-9B7F-0A599FA7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03175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202265</xdr:colOff>
      <xdr:row>46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3A6A93-7180-4E8A-9642-DC3CE0447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51865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11313</xdr:colOff>
      <xdr:row>37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48FC43-CEF8-4A45-A50A-8EDAAE097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12913" cy="7068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67450</xdr:colOff>
      <xdr:row>38</xdr:row>
      <xdr:rowOff>115326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21C37F-C52C-4E47-B354-F980222D8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53850" cy="735432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134134</xdr:colOff>
      <xdr:row>39</xdr:row>
      <xdr:rowOff>172511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156CF8-7AAD-427F-802E-CAA381D4A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620534" cy="76020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288172</xdr:colOff>
      <xdr:row>48</xdr:row>
      <xdr:rowOff>1276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61426D-5655-48E5-B8FA-BC321DD1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56972" cy="9145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23</xdr:col>
      <xdr:colOff>325848</xdr:colOff>
      <xdr:row>48</xdr:row>
      <xdr:rowOff>29855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4F6A1-0A0C-4BEB-9178-E8061C0B8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4318073" cy="9173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4" zoomScaleNormal="100" workbookViewId="0">
      <selection activeCell="E33" sqref="E3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26</v>
      </c>
      <c r="C2" s="27" t="s">
        <v>27</v>
      </c>
      <c r="D2" s="7"/>
      <c r="E2" t="s">
        <v>13</v>
      </c>
    </row>
    <row r="3" spans="1:17" ht="16.5" x14ac:dyDescent="0.3">
      <c r="A3" s="16" t="s">
        <v>0</v>
      </c>
      <c r="B3" s="28">
        <v>33000</v>
      </c>
      <c r="C3" s="17">
        <v>33500</v>
      </c>
      <c r="D3" s="10"/>
      <c r="E3">
        <v>2022</v>
      </c>
      <c r="F3" s="3">
        <v>2023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3000</v>
      </c>
      <c r="C4" s="17">
        <v>3000</v>
      </c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30000</v>
      </c>
      <c r="C5" s="17">
        <f>C3-C4</f>
        <v>30500</v>
      </c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>
        <f>C4</f>
        <v>3000</v>
      </c>
      <c r="D6" s="10"/>
      <c r="E6">
        <v>1120</v>
      </c>
      <c r="F6" s="3">
        <f>E6*1.1</f>
        <v>1232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>
        <v>0</v>
      </c>
      <c r="D7" s="42"/>
      <c r="E7">
        <v>96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>
        <f>C9-C7</f>
        <v>60</v>
      </c>
      <c r="D8" s="42"/>
      <c r="E8">
        <f>E7+E6</f>
        <v>1216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>
        <v>60</v>
      </c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>
        <f>90*C7/C9</f>
        <v>0</v>
      </c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>
        <f>C10%</f>
        <v>0</v>
      </c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>
        <f>C6*C11</f>
        <v>0</v>
      </c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>
        <f>C6-C12</f>
        <v>3000</v>
      </c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30000</v>
      </c>
      <c r="C14" s="17">
        <f>C5</f>
        <v>30500</v>
      </c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33000</v>
      </c>
      <c r="C15" s="17">
        <f>C14+C13</f>
        <v>33500</v>
      </c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1216</v>
      </c>
      <c r="C16" s="38">
        <v>1216</v>
      </c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40128000</v>
      </c>
      <c r="C17" s="23">
        <f>C15*C16</f>
        <v>40736000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</f>
        <v>36115200</v>
      </c>
      <c r="C18" s="23">
        <f>C17*0.9</f>
        <v>36662400</v>
      </c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32102400</v>
      </c>
      <c r="C19" s="23">
        <f>C17*0.8</f>
        <v>32588800</v>
      </c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1172*B4</f>
        <v>3516000</v>
      </c>
      <c r="C20" s="17">
        <f>1172*C4</f>
        <v>3516000</v>
      </c>
      <c r="D20" s="10"/>
      <c r="E20" s="6"/>
      <c r="F20" s="5"/>
    </row>
    <row r="21" spans="1:14" ht="16.5" x14ac:dyDescent="0.3">
      <c r="A21" s="19" t="s">
        <v>16</v>
      </c>
      <c r="B21" s="24">
        <f>B17*0.03/12</f>
        <v>100320</v>
      </c>
      <c r="C21" s="39">
        <f>C17*0.03/12</f>
        <v>101840</v>
      </c>
      <c r="D21" s="10"/>
      <c r="E21" s="6"/>
      <c r="F21" s="5"/>
    </row>
    <row r="22" spans="1:14" x14ac:dyDescent="0.25">
      <c r="B22" s="12"/>
    </row>
    <row r="23" spans="1:14" x14ac:dyDescent="0.25">
      <c r="B23" s="12">
        <f>B18*75%</f>
        <v>27086400</v>
      </c>
      <c r="C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1120</v>
      </c>
      <c r="C27" s="8"/>
      <c r="D27" s="8"/>
      <c r="E27" s="8">
        <v>38300000</v>
      </c>
      <c r="F27" s="10">
        <f t="shared" ref="F27:F33" si="0">E27/B27</f>
        <v>34196.428571428572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1065</v>
      </c>
      <c r="C28" s="8"/>
      <c r="D28" s="8"/>
      <c r="E28" s="8">
        <v>36400000</v>
      </c>
      <c r="F28" s="10">
        <f t="shared" si="0"/>
        <v>34178.403755868545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1075</v>
      </c>
      <c r="C29" s="8"/>
      <c r="D29" s="8"/>
      <c r="E29" s="10">
        <v>35000000</v>
      </c>
      <c r="F29" s="10">
        <f t="shared" si="0"/>
        <v>32558.139534883721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1074</v>
      </c>
      <c r="C30" s="8"/>
      <c r="D30" s="8"/>
      <c r="E30" s="10">
        <v>37500000</v>
      </c>
      <c r="F30" s="10">
        <f t="shared" si="0"/>
        <v>34916.201117318436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1075</v>
      </c>
      <c r="C31" s="25"/>
      <c r="E31" s="26">
        <v>36700000</v>
      </c>
      <c r="F31" s="26">
        <f t="shared" si="0"/>
        <v>34139.534883720931</v>
      </c>
      <c r="G31" s="10" t="e">
        <f t="shared" si="1"/>
        <v>#DIV/0!</v>
      </c>
      <c r="H31" s="26" t="e">
        <f>E31/#REF!</f>
        <v>#REF!</v>
      </c>
      <c r="I31" s="8">
        <f>C31/B31</f>
        <v>0</v>
      </c>
    </row>
    <row r="32" spans="1:14" x14ac:dyDescent="0.25">
      <c r="B32" s="7">
        <v>1161</v>
      </c>
      <c r="E32" s="26">
        <v>35400000</v>
      </c>
      <c r="F32" s="26">
        <f t="shared" si="0"/>
        <v>30490.956072351422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B33" s="7">
        <v>932</v>
      </c>
      <c r="E33" s="25">
        <v>31800000</v>
      </c>
      <c r="F33" s="26">
        <f t="shared" si="0"/>
        <v>34120.171673819743</v>
      </c>
      <c r="G33" s="26" t="e">
        <f t="shared" si="1"/>
        <v>#DIV/0!</v>
      </c>
      <c r="H33" s="26" t="e">
        <f>E33/#REF!</f>
        <v>#REF!</v>
      </c>
    </row>
    <row r="34" spans="1:8" x14ac:dyDescent="0.25">
      <c r="F34" s="6">
        <f>AVERAGE(F27:F33)</f>
        <v>33514.262229913053</v>
      </c>
    </row>
    <row r="35" spans="1:8" x14ac:dyDescent="0.25">
      <c r="A35">
        <f>107.86*10.764</f>
        <v>1161.00504</v>
      </c>
      <c r="B35" s="7">
        <v>35753353</v>
      </c>
      <c r="C35">
        <f>B35/A35</f>
        <v>30795.174670387303</v>
      </c>
      <c r="D35">
        <v>2145500</v>
      </c>
      <c r="E35">
        <v>30000</v>
      </c>
      <c r="F35">
        <f>E35+D35+B35</f>
        <v>37928853</v>
      </c>
      <c r="G35">
        <f>F35/A35</f>
        <v>32668.982212170242</v>
      </c>
      <c r="H35" s="6" t="e">
        <f>F35/#REF!</f>
        <v>#REF!</v>
      </c>
    </row>
    <row r="36" spans="1:8" x14ac:dyDescent="0.25">
      <c r="A36">
        <f>99.78*10.764</f>
        <v>1074.0319199999999</v>
      </c>
      <c r="B36" s="7">
        <v>32816263</v>
      </c>
      <c r="C36">
        <f>B36/A36</f>
        <v>30554.2716086129</v>
      </c>
      <c r="D36">
        <v>1969000</v>
      </c>
      <c r="E36">
        <v>30000</v>
      </c>
      <c r="F36">
        <f>E36+D36+B36</f>
        <v>34815263</v>
      </c>
      <c r="G36">
        <f>F36/A36</f>
        <v>32415.48258640209</v>
      </c>
      <c r="H36" s="6" t="e">
        <f>F36/#REF!</f>
        <v>#REF!</v>
      </c>
    </row>
    <row r="37" spans="1:8" x14ac:dyDescent="0.25">
      <c r="A37">
        <f>107.86*10.764</f>
        <v>1161.00504</v>
      </c>
      <c r="B37" s="7">
        <v>32744368</v>
      </c>
      <c r="C37">
        <f>B37/A37</f>
        <v>28203.467574955575</v>
      </c>
      <c r="D37">
        <v>1965000</v>
      </c>
      <c r="E37">
        <v>30000</v>
      </c>
      <c r="F37">
        <f>E37+D37+B37</f>
        <v>34739368</v>
      </c>
      <c r="G37">
        <f>F37/A37</f>
        <v>29921.806368730318</v>
      </c>
    </row>
    <row r="38" spans="1:8" ht="15.75" x14ac:dyDescent="0.25">
      <c r="A38" s="30"/>
      <c r="C38" t="e">
        <f>B38/#REF!</f>
        <v>#REF!</v>
      </c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80705-B099-4CB1-8CE3-91E9B7AC78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2024-05-04T05:46:30Z</dcterms:modified>
</cp:coreProperties>
</file>