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Harshad Chandrakant Shimpi\"/>
    </mc:Choice>
  </mc:AlternateContent>
  <xr:revisionPtr revIDLastSave="0" documentId="13_ncr:1_{39297611-2012-425E-AABA-C5DB209C8E5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I20" i="4" s="1"/>
  <c r="Q5" i="4"/>
  <c r="N35" i="4"/>
  <c r="N33" i="4"/>
  <c r="N36" i="4"/>
  <c r="N34" i="4"/>
  <c r="N32" i="4"/>
  <c r="N31" i="4"/>
  <c r="N30" i="4"/>
  <c r="N29" i="4"/>
  <c r="N28" i="4"/>
  <c r="N27" i="4"/>
  <c r="N26" i="4"/>
  <c r="N25" i="4"/>
  <c r="N24" i="4"/>
  <c r="N23" i="4"/>
  <c r="I18" i="4" l="1"/>
  <c r="H2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<sst xmlns="http://schemas.openxmlformats.org/spreadsheetml/2006/main" count="150" uniqueCount="27">
  <si>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</si>
  <si>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</si>
  <si>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</si>
  <si>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</si>
  <si>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</si>
  <si>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</si>
  <si>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</si>
  <si>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</si>
  <si>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</si>
  <si>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</si>
  <si>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</si>
  <si>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</si>
  <si>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</si>
  <si>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204, 2nd Floor, Ishwar Bliss, Kansai, Ulhas Nagar, Ulhas Nagar</t>
  </si>
  <si>
    <t>agreemetn  - 26.04.24</t>
  </si>
  <si>
    <t>av</t>
  </si>
  <si>
    <t>sd</t>
  </si>
  <si>
    <t>rd</t>
  </si>
  <si>
    <t>bv</t>
  </si>
  <si>
    <t>ca</t>
  </si>
  <si>
    <t>rate</t>
  </si>
  <si>
    <t>fmv</t>
  </si>
  <si>
    <t>mca</t>
  </si>
  <si>
    <t>fb</t>
  </si>
  <si>
    <t>MCA</t>
  </si>
  <si>
    <t>ls - 55 lakhs</t>
  </si>
  <si>
    <t>15.03.24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</si>
</sst>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334698</xdr:colOff>
      <xdr:row>47</xdr:row>
      <xdr:rowOff>67870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7F99C-EF24-4F73-8F41-B995CF97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78698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115592</xdr:colOff>
      <xdr:row>52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20D49-160F-4742-9CE6-CA342874B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59592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277540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C2CBB-0B18-43F8-8BB4-92591B3B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21540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3D7B5-2F0C-42AC-825B-0ED3BC552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48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458540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D6C0F-31D6-4909-8C02-6F17CC78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602540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19" sqref="H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580</v>
      </c>
      <c r="C2" s="4">
        <f>B2*1.2</f>
        <v>696</v>
      </c>
      <c r="D2" s="4">
        <f t="shared" ref="D2:D13" si="2">C2*1.2</f>
        <v>835.19999999999993</v>
      </c>
      <c r="E2" s="5">
        <f t="shared" ref="E2:E13" si="3">R2</f>
        <v>5799000</v>
      </c>
      <c r="F2" s="10">
        <f t="shared" ref="F2:F13" si="4">ROUND((E2/B2),0)</f>
        <v>9998</v>
      </c>
      <c r="G2" s="10">
        <f t="shared" ref="G2:G13" si="5">ROUND((E2/C2),0)</f>
        <v>8332</v>
      </c>
      <c r="H2" s="10">
        <f t="shared" ref="H2:H13" si="6">ROUND((E2/D2),0)</f>
        <v>6943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580</v>
      </c>
      <c r="R2" s="2">
        <v>5799000</v>
      </c>
      <c r="S2" s="8"/>
      <c r="T2" s="8"/>
    </row>
    <row r="3" spans="1:20" x14ac:dyDescent="0.25">
      <c r="A3" s="4">
        <f t="shared" si="0"/>
        <v>0</v>
      </c>
      <c r="B3" s="4">
        <f t="shared" si="1"/>
        <v>576</v>
      </c>
      <c r="C3" s="4">
        <f t="shared" ref="C3:C15" si="9">B3*1.2</f>
        <v>691.19999999999993</v>
      </c>
      <c r="D3" s="4">
        <f t="shared" si="2"/>
        <v>829.43999999999994</v>
      </c>
      <c r="E3" s="5">
        <f t="shared" si="3"/>
        <v>6000000</v>
      </c>
      <c r="F3" s="15">
        <f t="shared" si="4"/>
        <v>10417</v>
      </c>
      <c r="G3" s="10">
        <f t="shared" si="5"/>
        <v>8681</v>
      </c>
      <c r="H3" s="10">
        <f t="shared" si="6"/>
        <v>7234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576</v>
      </c>
      <c r="R3" s="2">
        <v>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413.19444444444451</v>
      </c>
      <c r="C4" s="4">
        <f t="shared" si="9"/>
        <v>495.83333333333337</v>
      </c>
      <c r="D4" s="4">
        <f t="shared" si="2"/>
        <v>595</v>
      </c>
      <c r="E4" s="5">
        <f t="shared" si="3"/>
        <v>5500000</v>
      </c>
      <c r="F4" s="10">
        <f t="shared" si="4"/>
        <v>13311</v>
      </c>
      <c r="G4" s="10">
        <f t="shared" si="5"/>
        <v>11092</v>
      </c>
      <c r="H4" s="10">
        <f t="shared" si="6"/>
        <v>9244</v>
      </c>
      <c r="I4" s="4" t="e">
        <f>#REF!</f>
        <v>#REF!</v>
      </c>
      <c r="J4" s="4">
        <f t="shared" si="7"/>
        <v>0</v>
      </c>
      <c r="O4">
        <v>595</v>
      </c>
      <c r="P4">
        <f t="shared" si="8"/>
        <v>495.83333333333337</v>
      </c>
      <c r="Q4">
        <f t="shared" ref="Q4:Q12" si="10">P4/1.2</f>
        <v>413.19444444444451</v>
      </c>
      <c r="R4" s="2">
        <v>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665.75339999999994</v>
      </c>
      <c r="C5" s="4">
        <f t="shared" si="9"/>
        <v>798.90407999999991</v>
      </c>
      <c r="D5" s="4">
        <f t="shared" si="2"/>
        <v>958.68489599999987</v>
      </c>
      <c r="E5" s="5">
        <f t="shared" si="3"/>
        <v>6650000</v>
      </c>
      <c r="F5" s="15">
        <f t="shared" si="4"/>
        <v>9989</v>
      </c>
      <c r="G5" s="15">
        <f t="shared" si="5"/>
        <v>8324</v>
      </c>
      <c r="H5" s="10">
        <f t="shared" si="6"/>
        <v>6937</v>
      </c>
      <c r="I5" s="4" t="e">
        <f>#REF!</f>
        <v>#REF!</v>
      </c>
      <c r="J5" s="4" t="str">
        <f t="shared" si="7"/>
        <v>15.03.24</v>
      </c>
      <c r="O5">
        <v>0</v>
      </c>
      <c r="P5">
        <f t="shared" si="8"/>
        <v>0</v>
      </c>
      <c r="Q5">
        <f>61.85*10.764</f>
        <v>665.75339999999994</v>
      </c>
      <c r="R5" s="2">
        <v>6650000</v>
      </c>
      <c r="S5" s="8" t="s">
        <v>26</v>
      </c>
      <c r="T5" s="8"/>
    </row>
    <row r="6" spans="1:20" x14ac:dyDescent="0.25">
      <c r="A6" s="4">
        <f t="shared" si="0"/>
        <v>0</v>
      </c>
      <c r="B6" s="4">
        <f t="shared" si="1"/>
        <v>631</v>
      </c>
      <c r="C6" s="4">
        <f t="shared" si="9"/>
        <v>757.19999999999993</v>
      </c>
      <c r="D6" s="4">
        <f t="shared" si="2"/>
        <v>908.63999999999987</v>
      </c>
      <c r="E6" s="5">
        <f t="shared" si="3"/>
        <v>5400000</v>
      </c>
      <c r="F6" s="15">
        <f t="shared" si="4"/>
        <v>8558</v>
      </c>
      <c r="G6" s="15">
        <f t="shared" si="5"/>
        <v>7132</v>
      </c>
      <c r="H6" s="10">
        <f t="shared" si="6"/>
        <v>5943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631</v>
      </c>
      <c r="R6" s="2">
        <v>5400000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574</v>
      </c>
      <c r="I18">
        <f>53.3*10.764</f>
        <v>573.72119999999995</v>
      </c>
    </row>
    <row r="19" spans="7:24" x14ac:dyDescent="0.25">
      <c r="G19" t="s">
        <v>20</v>
      </c>
      <c r="H19">
        <v>8800</v>
      </c>
    </row>
    <row r="20" spans="7:24" x14ac:dyDescent="0.25">
      <c r="G20" t="s">
        <v>21</v>
      </c>
      <c r="H20">
        <f>H19*H18</f>
        <v>5051200</v>
      </c>
      <c r="I20">
        <f>H20*80%</f>
        <v>4040960</v>
      </c>
    </row>
    <row r="22" spans="7:24" x14ac:dyDescent="0.25">
      <c r="G22" s="6"/>
      <c r="H22" s="6"/>
      <c r="I22" t="s">
        <v>22</v>
      </c>
    </row>
    <row r="23" spans="7:24" x14ac:dyDescent="0.25">
      <c r="I23">
        <v>4</v>
      </c>
      <c r="J23">
        <v>3.2</v>
      </c>
      <c r="N23">
        <f>J23*I23</f>
        <v>12.8</v>
      </c>
    </row>
    <row r="24" spans="7:24" x14ac:dyDescent="0.25">
      <c r="I24">
        <v>3</v>
      </c>
      <c r="J24">
        <v>9</v>
      </c>
      <c r="N24">
        <f t="shared" ref="N24:N36" si="21">J24*I24</f>
        <v>27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I25">
        <v>2.1</v>
      </c>
      <c r="J25">
        <v>4.5</v>
      </c>
      <c r="N25">
        <f t="shared" si="21"/>
        <v>9.4500000000000011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4000000</v>
      </c>
      <c r="I26">
        <v>10</v>
      </c>
      <c r="J26">
        <v>15.2</v>
      </c>
      <c r="N26">
        <f t="shared" si="21"/>
        <v>152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240000</v>
      </c>
      <c r="I27">
        <v>0</v>
      </c>
      <c r="J27">
        <v>0</v>
      </c>
      <c r="N27">
        <f t="shared" si="21"/>
        <v>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I28">
        <v>8.3000000000000007</v>
      </c>
      <c r="J28">
        <v>10.4</v>
      </c>
      <c r="N28">
        <f t="shared" si="21"/>
        <v>86.320000000000007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f>SUM(H26:H28)</f>
        <v>4270000</v>
      </c>
      <c r="I29">
        <v>9.3000000000000007</v>
      </c>
      <c r="J29">
        <v>11.2</v>
      </c>
      <c r="N29">
        <f t="shared" si="21"/>
        <v>104.16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v>3.1</v>
      </c>
      <c r="J30">
        <v>6.2</v>
      </c>
      <c r="N30">
        <f t="shared" si="21"/>
        <v>19.220000000000002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25</v>
      </c>
      <c r="I31">
        <v>9.6999999999999993</v>
      </c>
      <c r="J31">
        <v>12.3</v>
      </c>
      <c r="N31">
        <f t="shared" si="21"/>
        <v>119.31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>
        <v>3.1</v>
      </c>
      <c r="J32">
        <v>6</v>
      </c>
      <c r="N32">
        <f t="shared" si="21"/>
        <v>18.600000000000001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J33" s="6" t="s">
        <v>24</v>
      </c>
      <c r="K33" s="6"/>
      <c r="L33" s="6"/>
      <c r="M33" s="6"/>
      <c r="N33" s="6">
        <f>SUM(N23:N32)</f>
        <v>548.86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H34" t="s">
        <v>23</v>
      </c>
      <c r="I34">
        <v>10</v>
      </c>
      <c r="J34">
        <v>2.4</v>
      </c>
      <c r="N34">
        <f t="shared" si="21"/>
        <v>24</v>
      </c>
      <c r="Q34" s="11"/>
      <c r="R34" s="11"/>
    </row>
    <row r="35" spans="8:24" x14ac:dyDescent="0.25">
      <c r="N35">
        <f>N34+N33</f>
        <v>572.86</v>
      </c>
      <c r="Q35" s="11"/>
      <c r="R35" s="11"/>
      <c r="T35" s="6"/>
    </row>
    <row r="36" spans="8:24" x14ac:dyDescent="0.25">
      <c r="N36">
        <f t="shared" si="21"/>
        <v>0</v>
      </c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2024-05-07T12:12:42Z</dcterms:modified>
</cp:coreProperties>
</file>