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E1A6DBD5-D9D0-474F-B263-7E222F528F5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" sheetId="5" r:id="rId1"/>
    <sheet name="Sheet7" sheetId="12" r:id="rId2"/>
    <sheet name="Sheet6" sheetId="11" r:id="rId3"/>
    <sheet name="Sheet5" sheetId="10" r:id="rId4"/>
    <sheet name="Sheet4" sheetId="9" r:id="rId5"/>
    <sheet name="Sheet1" sheetId="6" r:id="rId6"/>
    <sheet name="Sheet2" sheetId="7" r:id="rId7"/>
    <sheet name="Sheet3" sheetId="8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5" i="5" l="1"/>
  <c r="D35" i="5"/>
  <c r="D34" i="5"/>
  <c r="D33" i="5"/>
  <c r="D32" i="5"/>
  <c r="D31" i="5"/>
  <c r="B9" i="5"/>
  <c r="E38" i="5" l="1"/>
  <c r="L38" i="5" s="1"/>
  <c r="J9" i="5"/>
  <c r="L41" i="5"/>
  <c r="L40" i="5"/>
  <c r="L39" i="5"/>
  <c r="B18" i="5"/>
  <c r="N41" i="5"/>
  <c r="N40" i="5"/>
  <c r="N39" i="5"/>
  <c r="N38" i="5"/>
  <c r="G39" i="5"/>
  <c r="I32" i="5"/>
  <c r="N42" i="5" l="1"/>
  <c r="I34" i="5"/>
  <c r="I33" i="5"/>
  <c r="J41" i="5"/>
  <c r="K41" i="5" s="1"/>
  <c r="G41" i="5"/>
  <c r="J40" i="5"/>
  <c r="G40" i="5"/>
  <c r="M39" i="5"/>
  <c r="J39" i="5"/>
  <c r="J38" i="5"/>
  <c r="G38" i="5"/>
  <c r="H36" i="5"/>
  <c r="G36" i="5"/>
  <c r="H35" i="5"/>
  <c r="G35" i="5"/>
  <c r="H34" i="5"/>
  <c r="G34" i="5"/>
  <c r="H33" i="5"/>
  <c r="G33" i="5"/>
  <c r="G32" i="5"/>
  <c r="H32" i="5" s="1"/>
  <c r="H31" i="5"/>
  <c r="G31" i="5"/>
  <c r="K6" i="5"/>
  <c r="L6" i="5" s="1"/>
  <c r="B12" i="5"/>
  <c r="B7" i="5"/>
  <c r="B8" i="5" l="1"/>
  <c r="B13" i="5"/>
  <c r="B14" i="5" s="1"/>
  <c r="B15" i="5" s="1"/>
  <c r="K40" i="5"/>
  <c r="K38" i="5"/>
  <c r="K39" i="5"/>
  <c r="B19" i="5" l="1"/>
  <c r="C19" i="5" l="1"/>
  <c r="B20" i="5"/>
  <c r="B21" i="5"/>
  <c r="B22" i="5"/>
</calcChain>
</file>

<file path=xl/sharedStrings.xml><?xml version="1.0" encoding="utf-8"?>
<sst xmlns="http://schemas.openxmlformats.org/spreadsheetml/2006/main" count="26" uniqueCount="26">
  <si>
    <t>Value</t>
  </si>
  <si>
    <t>Con. Year</t>
  </si>
  <si>
    <t>Area</t>
  </si>
  <si>
    <t>Built up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</si>
  <si>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</si>
  <si>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</si>
  <si>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</si>
  <si>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</si>
  <si>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</si>
  <si>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</si>
  <si>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</si>
  <si>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</si>
  <si>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</si>
  <si>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Depreciated Fair Market Value</t>
  </si>
  <si>
    <t>Realisable</t>
  </si>
  <si>
    <t xml:space="preserve">Distress </t>
  </si>
  <si>
    <t>Rental</t>
  </si>
  <si>
    <t>Online</t>
  </si>
  <si>
    <t>Carpet Area</t>
  </si>
  <si>
    <t>Rate on carpet</t>
  </si>
  <si>
    <t>Rate on Built up Area</t>
  </si>
  <si>
    <t>Rate</t>
  </si>
  <si>
    <t>Built up area</t>
  </si>
  <si>
    <t>Carpet</t>
  </si>
  <si>
    <t>Measurement Carpet</t>
  </si>
  <si>
    <t>Bal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</si>
</sst>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43" fontId="0" fillId="0" borderId="0" xfId="0" applyNumberFormat="1"/>
    <xf numFmtId="0" fontId="1" fillId="0" borderId="0" xfId="0" applyFont="1"/>
    <xf numFmtId="0" fontId="0" fillId="0" borderId="1" xfId="0" applyBorder="1"/>
    <xf numFmtId="0" fontId="2" fillId="0" borderId="1" xfId="0" applyFont="1" applyBorder="1"/>
    <xf numFmtId="0" fontId="1" fillId="0" borderId="1" xfId="0" applyFont="1" applyBorder="1"/>
    <xf numFmtId="0" fontId="0" fillId="2" borderId="1" xfId="0" applyFill="1" applyBorder="1"/>
    <xf numFmtId="43" fontId="0" fillId="0" borderId="1" xfId="0" applyNumberFormat="1" applyBorder="1"/>
    <xf numFmtId="43" fontId="2" fillId="0" borderId="1" xfId="0" applyNumberFormat="1" applyFont="1" applyBorder="1"/>
    <xf numFmtId="10" fontId="2" fillId="0" borderId="1" xfId="0" applyNumberFormat="1" applyFont="1" applyBorder="1"/>
    <xf numFmtId="0" fontId="3" fillId="3" borderId="1" xfId="0" applyFont="1" applyFill="1" applyBorder="1"/>
    <xf numFmtId="43" fontId="3" fillId="3" borderId="1" xfId="0" applyNumberFormat="1" applyFont="1" applyFill="1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10" fontId="0" fillId="0" borderId="1" xfId="0" applyNumberFormat="1" applyBorder="1"/>
    <xf numFmtId="0" fontId="3" fillId="2" borderId="1" xfId="0" applyFont="1" applyFill="1" applyBorder="1"/>
    <xf numFmtId="0" fontId="3" fillId="2" borderId="1" xfId="0" applyFont="1" applyFill="1" applyBorder="1" applyAlignment="1">
      <alignment wrapText="1"/>
    </xf>
    <xf numFmtId="0" fontId="4" fillId="2" borderId="1" xfId="0" applyFont="1" applyFill="1" applyBorder="1" applyAlignment="1">
      <alignment wrapText="1"/>
    </xf>
    <xf numFmtId="0" fontId="3" fillId="3" borderId="1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343458</xdr:colOff>
      <xdr:row>29</xdr:row>
      <xdr:rowOff>134140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6A59133-C155-4DE7-AD8C-6C8A59E501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4001058" cy="565864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20669</xdr:colOff>
      <xdr:row>47</xdr:row>
      <xdr:rowOff>58408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1E923D9-8D32-4E0F-8D43-AB6C0EC4AC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603069" cy="901190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249301</xdr:colOff>
      <xdr:row>41</xdr:row>
      <xdr:rowOff>77301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AD9AD19-FFD9-4846-8377-D4B457CCDD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831701" cy="788780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211196</xdr:colOff>
      <xdr:row>43</xdr:row>
      <xdr:rowOff>10670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6E9E456F-F9FF-43FD-9918-541931469E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793596" cy="820217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602031</xdr:colOff>
      <xdr:row>42</xdr:row>
      <xdr:rowOff>172591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E77ECE4-EB55-473B-AD00-401E643CEF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013231" cy="817359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421115</xdr:colOff>
      <xdr:row>42</xdr:row>
      <xdr:rowOff>134485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35BE5A2-9EC5-4222-9D87-CF21159996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441915" cy="81354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F0CC8-4B3D-4859-A9BD-1F7B50C6AFAA}">
  <dimension ref="A3:N42"/>
  <sheetViews>
    <sheetView tabSelected="1" workbookViewId="0">
      <selection activeCell="L31" sqref="L31"/>
    </sheetView>
  </sheetViews>
  <sheetFormatPr defaultRowHeight="15" x14ac:dyDescent="0.25"/>
  <cols>
    <col min="1" max="1" width="23.5703125" customWidth="1"/>
    <col min="2" max="2" width="14.28515625" bestFit="1" customWidth="1"/>
    <col min="3" max="3" width="13.7109375" bestFit="1" customWidth="1"/>
    <col min="4" max="4" width="14.28515625" bestFit="1" customWidth="1"/>
    <col min="5" max="5" width="12.5703125" bestFit="1" customWidth="1"/>
    <col min="6" max="6" width="14.28515625" bestFit="1" customWidth="1"/>
    <col min="7" max="7" width="13.85546875" bestFit="1" customWidth="1"/>
    <col min="9" max="9" width="20" bestFit="1" customWidth="1"/>
    <col min="10" max="10" width="12.140625" bestFit="1" customWidth="1"/>
  </cols>
  <sheetData>
    <row r="3" spans="1:12" x14ac:dyDescent="0.25">
      <c r="A3" s="3"/>
      <c r="B3" s="3"/>
      <c r="C3" s="3"/>
      <c r="D3" s="17"/>
    </row>
    <row r="4" spans="1:12" ht="16.5" x14ac:dyDescent="0.3">
      <c r="A4" s="15"/>
      <c r="B4" s="16"/>
      <c r="C4" s="16"/>
      <c r="D4" s="16"/>
    </row>
    <row r="5" spans="1:12" ht="16.5" x14ac:dyDescent="0.3">
      <c r="A5" s="4" t="s">
        <v>4</v>
      </c>
      <c r="B5" s="4">
        <v>2024</v>
      </c>
      <c r="C5" s="4"/>
      <c r="D5" s="3"/>
      <c r="I5" s="3" t="s">
        <v>1</v>
      </c>
      <c r="J5" s="3"/>
      <c r="K5" s="3"/>
      <c r="L5" s="3"/>
    </row>
    <row r="6" spans="1:12" ht="16.5" x14ac:dyDescent="0.3">
      <c r="A6" s="4" t="s">
        <v>5</v>
      </c>
      <c r="B6" s="4">
        <v>2014</v>
      </c>
      <c r="C6" s="4"/>
      <c r="D6" s="3"/>
      <c r="I6" s="3">
        <v>2014</v>
      </c>
      <c r="J6" s="3">
        <v>2024</v>
      </c>
      <c r="K6" s="3">
        <f>J6-I6</f>
        <v>10</v>
      </c>
      <c r="L6" s="3">
        <f>K6-60</f>
        <v>-50</v>
      </c>
    </row>
    <row r="7" spans="1:12" ht="16.5" x14ac:dyDescent="0.3">
      <c r="A7" s="4" t="s">
        <v>6</v>
      </c>
      <c r="B7" s="4">
        <f>B5-B6</f>
        <v>10</v>
      </c>
      <c r="C7" s="4"/>
      <c r="D7" s="3"/>
      <c r="I7" s="3"/>
      <c r="J7" s="3"/>
      <c r="K7" s="3"/>
    </row>
    <row r="8" spans="1:12" ht="16.5" x14ac:dyDescent="0.3">
      <c r="A8" s="4"/>
      <c r="B8" s="4">
        <f>B7-60</f>
        <v>-50</v>
      </c>
      <c r="C8" s="4"/>
      <c r="D8" s="3"/>
      <c r="H8" s="12"/>
      <c r="I8" s="13" t="s">
        <v>23</v>
      </c>
      <c r="J8" s="13" t="s">
        <v>22</v>
      </c>
      <c r="K8" s="13"/>
    </row>
    <row r="9" spans="1:12" ht="16.5" x14ac:dyDescent="0.3">
      <c r="A9" s="4" t="s">
        <v>7</v>
      </c>
      <c r="B9" s="8">
        <f>726*2800</f>
        <v>2032800</v>
      </c>
      <c r="C9" s="8"/>
      <c r="D9" s="8"/>
      <c r="H9" s="12"/>
      <c r="I9" s="13">
        <v>605</v>
      </c>
      <c r="J9" s="13">
        <f>I9*1.2</f>
        <v>726</v>
      </c>
      <c r="K9" s="13"/>
    </row>
    <row r="10" spans="1:12" ht="16.5" x14ac:dyDescent="0.3">
      <c r="A10" s="4" t="s">
        <v>8</v>
      </c>
      <c r="B10" s="4"/>
      <c r="C10" s="4"/>
      <c r="D10" s="3"/>
      <c r="H10" s="12"/>
      <c r="I10" s="13"/>
      <c r="J10" s="13"/>
      <c r="K10" s="13"/>
    </row>
    <row r="11" spans="1:12" ht="16.5" x14ac:dyDescent="0.3">
      <c r="A11" s="4"/>
      <c r="B11" s="4"/>
      <c r="C11" s="4"/>
      <c r="D11" s="3"/>
      <c r="H11" s="12"/>
      <c r="I11" s="13"/>
      <c r="J11" s="13"/>
      <c r="K11" s="13"/>
    </row>
    <row r="12" spans="1:12" ht="16.5" x14ac:dyDescent="0.3">
      <c r="A12" s="4" t="s">
        <v>9</v>
      </c>
      <c r="B12" s="4">
        <f>100-10</f>
        <v>90</v>
      </c>
      <c r="C12" s="4"/>
      <c r="D12" s="3"/>
      <c r="I12" s="3"/>
      <c r="J12" s="3"/>
      <c r="K12" s="3"/>
    </row>
    <row r="13" spans="1:12" ht="16.5" x14ac:dyDescent="0.3">
      <c r="A13" s="4" t="s">
        <v>10</v>
      </c>
      <c r="B13" s="4">
        <f>B12*B7/60</f>
        <v>15</v>
      </c>
      <c r="C13" s="4"/>
      <c r="D13" s="4"/>
    </row>
    <row r="14" spans="1:12" ht="16.5" x14ac:dyDescent="0.3">
      <c r="A14" s="4"/>
      <c r="B14" s="9">
        <f>B13%</f>
        <v>0.15</v>
      </c>
      <c r="C14" s="9"/>
      <c r="D14" s="14"/>
    </row>
    <row r="15" spans="1:12" ht="16.5" x14ac:dyDescent="0.3">
      <c r="A15" s="4" t="s">
        <v>11</v>
      </c>
      <c r="B15" s="8">
        <f>ROUND((B9*B14),0)</f>
        <v>304920</v>
      </c>
      <c r="C15" s="8"/>
      <c r="D15" s="8"/>
    </row>
    <row r="16" spans="1:12" ht="16.5" x14ac:dyDescent="0.3">
      <c r="A16" s="4" t="s">
        <v>2</v>
      </c>
      <c r="B16" s="8">
        <v>726</v>
      </c>
      <c r="C16" s="8"/>
      <c r="D16" s="7"/>
    </row>
    <row r="17" spans="1:10" ht="16.5" x14ac:dyDescent="0.3">
      <c r="A17" s="4" t="s">
        <v>21</v>
      </c>
      <c r="B17" s="4">
        <v>23300</v>
      </c>
      <c r="C17" s="4"/>
      <c r="D17" s="3"/>
      <c r="I17" t="s">
        <v>24</v>
      </c>
      <c r="J17" t="s">
        <v>25</v>
      </c>
    </row>
    <row r="18" spans="1:10" ht="16.5" x14ac:dyDescent="0.3">
      <c r="A18" s="4" t="s">
        <v>12</v>
      </c>
      <c r="B18" s="8">
        <f>B17*B16</f>
        <v>16915800</v>
      </c>
      <c r="C18" s="8"/>
      <c r="D18" s="7"/>
      <c r="I18">
        <v>588</v>
      </c>
    </row>
    <row r="19" spans="1:10" ht="33" x14ac:dyDescent="0.3">
      <c r="A19" s="18" t="s">
        <v>13</v>
      </c>
      <c r="B19" s="11">
        <f>B18-B15</f>
        <v>16610880</v>
      </c>
      <c r="C19" s="11">
        <f>B19/726</f>
        <v>22880</v>
      </c>
      <c r="D19" s="11"/>
    </row>
    <row r="20" spans="1:10" ht="16.5" x14ac:dyDescent="0.3">
      <c r="A20" s="10" t="s">
        <v>14</v>
      </c>
      <c r="B20" s="11">
        <f>B19*0.9</f>
        <v>14949792</v>
      </c>
      <c r="C20" s="11"/>
      <c r="D20" s="11"/>
    </row>
    <row r="21" spans="1:10" ht="16.5" x14ac:dyDescent="0.3">
      <c r="A21" s="10" t="s">
        <v>15</v>
      </c>
      <c r="B21" s="11">
        <f>B19*0.8</f>
        <v>13288704</v>
      </c>
      <c r="C21" s="11"/>
      <c r="D21" s="11"/>
    </row>
    <row r="22" spans="1:10" ht="16.5" x14ac:dyDescent="0.3">
      <c r="A22" s="10" t="s">
        <v>16</v>
      </c>
      <c r="B22" s="11">
        <f>B19*0.025/12</f>
        <v>34606</v>
      </c>
      <c r="C22" s="11"/>
      <c r="D22" s="11"/>
    </row>
    <row r="24" spans="1:10" x14ac:dyDescent="0.25">
      <c r="B24" s="1"/>
    </row>
    <row r="25" spans="1:10" x14ac:dyDescent="0.25">
      <c r="B25" s="1">
        <f>B19/726</f>
        <v>22880</v>
      </c>
    </row>
    <row r="29" spans="1:10" x14ac:dyDescent="0.25">
      <c r="E29" t="s">
        <v>17</v>
      </c>
    </row>
    <row r="30" spans="1:10" x14ac:dyDescent="0.25">
      <c r="D30" s="3" t="s">
        <v>3</v>
      </c>
      <c r="E30" s="3" t="s">
        <v>18</v>
      </c>
      <c r="F30" s="3" t="s">
        <v>0</v>
      </c>
      <c r="G30" s="3" t="s">
        <v>19</v>
      </c>
      <c r="H30" s="3" t="s">
        <v>20</v>
      </c>
      <c r="I30" s="3"/>
    </row>
    <row r="31" spans="1:10" x14ac:dyDescent="0.25">
      <c r="D31" s="3">
        <f>E31*1.2</f>
        <v>936</v>
      </c>
      <c r="E31" s="5">
        <v>780</v>
      </c>
      <c r="F31" s="3">
        <v>21500000</v>
      </c>
      <c r="G31" s="3">
        <f t="shared" ref="G31:G36" si="0">F31/E31</f>
        <v>27564.102564102563</v>
      </c>
      <c r="H31" s="3">
        <f t="shared" ref="H31:H36" si="1">F31/D31</f>
        <v>22970.085470085469</v>
      </c>
      <c r="I31" s="3"/>
    </row>
    <row r="32" spans="1:10" x14ac:dyDescent="0.25">
      <c r="D32" s="3">
        <f>E32*1.2</f>
        <v>518.4</v>
      </c>
      <c r="E32" s="5">
        <v>432</v>
      </c>
      <c r="F32" s="3">
        <v>10000000</v>
      </c>
      <c r="G32" s="3">
        <f t="shared" si="0"/>
        <v>23148.14814814815</v>
      </c>
      <c r="H32" s="3">
        <f>G32/1.2</f>
        <v>19290.123456790127</v>
      </c>
      <c r="I32" s="3">
        <f>F32/D32</f>
        <v>19290.123456790123</v>
      </c>
    </row>
    <row r="33" spans="4:14" x14ac:dyDescent="0.25">
      <c r="D33" s="3">
        <f>E33*1.2</f>
        <v>528</v>
      </c>
      <c r="E33" s="5">
        <v>440</v>
      </c>
      <c r="F33" s="7">
        <v>10800000</v>
      </c>
      <c r="G33" s="3">
        <f t="shared" si="0"/>
        <v>24545.454545454544</v>
      </c>
      <c r="H33" s="3">
        <f t="shared" si="1"/>
        <v>20454.545454545456</v>
      </c>
      <c r="I33" s="3">
        <f>D33/E33</f>
        <v>1.2</v>
      </c>
    </row>
    <row r="34" spans="4:14" x14ac:dyDescent="0.25">
      <c r="D34" s="3">
        <f>E34*1.2</f>
        <v>600</v>
      </c>
      <c r="E34" s="5">
        <v>500</v>
      </c>
      <c r="F34" s="7">
        <v>14000000</v>
      </c>
      <c r="G34" s="6">
        <f t="shared" si="0"/>
        <v>28000</v>
      </c>
      <c r="H34" s="6">
        <f t="shared" si="1"/>
        <v>23333.333333333332</v>
      </c>
      <c r="I34" s="3">
        <f>D34/E34</f>
        <v>1.2</v>
      </c>
    </row>
    <row r="35" spans="4:14" x14ac:dyDescent="0.25">
      <c r="D35" s="3">
        <f>E35*1.2</f>
        <v>936</v>
      </c>
      <c r="E35" s="6">
        <v>780</v>
      </c>
      <c r="F35" s="6">
        <v>20000000</v>
      </c>
      <c r="G35" s="6">
        <f t="shared" si="0"/>
        <v>25641.025641025641</v>
      </c>
      <c r="H35" s="6">
        <f t="shared" si="1"/>
        <v>21367.521367521367</v>
      </c>
      <c r="I35" s="3"/>
    </row>
    <row r="36" spans="4:14" x14ac:dyDescent="0.25">
      <c r="D36" s="6"/>
      <c r="E36" s="6"/>
      <c r="F36" s="6"/>
      <c r="G36" s="6" t="e">
        <f t="shared" si="0"/>
        <v>#DIV/0!</v>
      </c>
      <c r="H36" s="6" t="e">
        <f t="shared" si="1"/>
        <v>#DIV/0!</v>
      </c>
      <c r="I36" s="3"/>
    </row>
    <row r="38" spans="4:14" x14ac:dyDescent="0.25">
      <c r="D38" s="3"/>
      <c r="E38" s="2">
        <f>85.47*10.764</f>
        <v>919.99907999999994</v>
      </c>
      <c r="F38" s="2">
        <v>13200000</v>
      </c>
      <c r="G38" s="3">
        <f>F38/E38</f>
        <v>14347.840434796957</v>
      </c>
      <c r="H38">
        <v>227500</v>
      </c>
      <c r="I38">
        <v>30000</v>
      </c>
      <c r="J38" s="3">
        <f>I38+H38+F38</f>
        <v>13457500</v>
      </c>
      <c r="K38" s="3">
        <f>J38/E38</f>
        <v>14627.732019036368</v>
      </c>
      <c r="L38" s="7" t="e">
        <f>F38/D38</f>
        <v>#DIV/0!</v>
      </c>
      <c r="M38" s="3"/>
      <c r="N38">
        <f>F38/E38</f>
        <v>14347.840434796957</v>
      </c>
    </row>
    <row r="39" spans="4:14" x14ac:dyDescent="0.25">
      <c r="D39" s="3"/>
      <c r="E39" s="2">
        <v>630</v>
      </c>
      <c r="F39" s="2">
        <v>8800000</v>
      </c>
      <c r="G39" s="3">
        <f>F39/E39</f>
        <v>13968.253968253968</v>
      </c>
      <c r="H39">
        <v>264300</v>
      </c>
      <c r="I39">
        <v>30000</v>
      </c>
      <c r="J39" s="3">
        <f>I39+H39+F39</f>
        <v>9094300</v>
      </c>
      <c r="K39" s="3">
        <f>J39/E39</f>
        <v>14435.396825396825</v>
      </c>
      <c r="L39" s="7" t="e">
        <f>F39/D39</f>
        <v>#DIV/0!</v>
      </c>
      <c r="M39" s="3" t="e">
        <f>F39/D39</f>
        <v>#DIV/0!</v>
      </c>
      <c r="N39">
        <f>F39/E39</f>
        <v>13968.253968253968</v>
      </c>
    </row>
    <row r="40" spans="4:14" x14ac:dyDescent="0.25">
      <c r="D40" s="3"/>
      <c r="E40" s="3">
        <v>700</v>
      </c>
      <c r="F40" s="3">
        <v>12400000</v>
      </c>
      <c r="G40" s="3">
        <f>F40/E40</f>
        <v>17714.285714285714</v>
      </c>
      <c r="H40" s="3">
        <v>744000</v>
      </c>
      <c r="I40">
        <v>30000</v>
      </c>
      <c r="J40" s="3">
        <f>I40+H40+F40</f>
        <v>13174000</v>
      </c>
      <c r="K40" s="3">
        <f>J40/E40</f>
        <v>18820</v>
      </c>
      <c r="L40" s="3" t="e">
        <f>F40/D40</f>
        <v>#DIV/0!</v>
      </c>
      <c r="M40" s="3"/>
      <c r="N40">
        <f>F40/E40</f>
        <v>17714.285714285714</v>
      </c>
    </row>
    <row r="41" spans="4:14" x14ac:dyDescent="0.25">
      <c r="D41" s="3"/>
      <c r="E41" s="3">
        <v>780</v>
      </c>
      <c r="F41" s="3">
        <v>14400000</v>
      </c>
      <c r="G41" s="3">
        <f>F41/E41</f>
        <v>18461.538461538461</v>
      </c>
      <c r="H41" s="3">
        <v>864000</v>
      </c>
      <c r="I41" s="3">
        <v>30000</v>
      </c>
      <c r="J41" s="3">
        <f>I41+H41+F41</f>
        <v>15294000</v>
      </c>
      <c r="K41" s="3">
        <f>J41/E41</f>
        <v>19607.692307692309</v>
      </c>
      <c r="L41" s="3" t="e">
        <f>F41/D41</f>
        <v>#DIV/0!</v>
      </c>
      <c r="M41" s="3"/>
      <c r="N41">
        <f>F41/E41</f>
        <v>18461.538461538461</v>
      </c>
    </row>
    <row r="42" spans="4:14" x14ac:dyDescent="0.25">
      <c r="N42">
        <f>AVERAGE(N38:N41)</f>
        <v>16122.979644718775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97DA83-E1E4-425B-9C71-4D56589F7FC8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36532E-E93D-42F8-AAB0-C983B06491BD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4462E2-3570-4212-BA8B-4A91A6E71D61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0742B7-0F04-4C38-B4BF-35CD13FAF67F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1DD40F-9450-4E2F-B890-3F3706493E9F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EB8B7D-E6C3-4EE6-8D7A-D6C2AB560FC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D336F7-F5DC-4B38-B642-657FC59F94DC}">
  <dimension ref="A1"/>
  <sheetViews>
    <sheetView topLeftCell="A28" workbookViewId="0">
      <selection activeCell="Z58" sqref="Z5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Sheet</vt:lpstr>
      <vt:lpstr>Sheet7</vt:lpstr>
      <vt:lpstr>Sheet6</vt:lpstr>
      <vt:lpstr>Sheet5</vt:lpstr>
      <vt:lpstr>Sheet4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2024-05-03T10:03:46Z</dcterms:modified>
</cp:coreProperties>
</file>