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Akshay Verma\"/>
    </mc:Choice>
  </mc:AlternateContent>
  <xr:revisionPtr revIDLastSave="0" documentId="13_ncr:1_{D7CE2EA5-07F4-4ED4-8253-1287EF46294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1" i="4" l="1"/>
  <c r="G31" i="4"/>
  <c r="I29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D19" i="23" s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<sst xmlns="http://schemas.openxmlformats.org/spreadsheetml/2006/main" count="131" uniqueCount="89">
  <si>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</si>
  <si>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</si>
  <si>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</si>
  <si>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</si>
  <si>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</si>
  <si>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</si>
  <si>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</si>
  <si>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</si>
  <si>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</si>
  <si>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</si>
  <si>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</si>
  <si>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</si>
  <si>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</si>
  <si>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</si>
  <si>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</si>
  <si>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</si>
  <si>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</si>
  <si>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</si>
  <si>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</si>
  <si>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</si>
  <si>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</si>
  <si>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</si>
  <si>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</si>
  <si>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</si>
  <si>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</si>
  <si>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</si>
  <si>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</si>
  <si>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</si>
  <si>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</si>
  <si>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</si>
  <si>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</si>
  <si>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</si>
  <si>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</si>
  <si>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</si>
  <si>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</si>
  <si>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</si>
  <si>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</si>
  <si>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</si>
  <si>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</si>
  <si>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</si>
  <si>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</si>
  <si>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</si>
  <si>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</si>
  <si>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</si>
  <si>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</si>
  <si>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</si>
  <si>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</si>
  <si>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</si>
  <si>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</si>
  <si>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</si>
  <si>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</si>
  <si>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</si>
  <si>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</si>
  <si>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</si>
  <si>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</si>
  <si>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</si>
  <si>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</si>
  <si>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</si>
  <si>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</si>
  <si>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</si>
  <si>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</si>
  <si>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</si>
  <si>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</si>
  <si>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</si>
  <si>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</si>
  <si>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</si>
  <si>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</si>
  <si>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</si>
  <si>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</si>
  <si>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</si>
  <si>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</si>
  <si>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</si>
  <si>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</si>
  <si>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</si>
  <si>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</si>
  <si>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</si>
  <si>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</si>
  <si>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</si>
  <si>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</si>
  <si>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</si>
  <si>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</si>
  <si>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</si>
  <si>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</si>
  <si>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</si>
  <si>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ANCIL</t>
  </si>
  <si>
    <t>TACA</t>
  </si>
  <si>
    <t>15.02.2024</t>
  </si>
  <si>
    <t>IGR-12.04.24</t>
  </si>
  <si>
    <t>IGR-07.02.24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</si>
</sst>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83FD0A-7084-4C1E-B120-ECC873C95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39DBD7-DFA0-479F-B33C-AFC59210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09101B-2436-4588-84B2-D97D9DBE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B8707E-CD31-473D-B747-6B9A4FDB7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26500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24000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24000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26500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430</v>
      </c>
      <c r="D18" s="19"/>
    </row>
    <row r="19" spans="1:4" x14ac:dyDescent="0.25">
      <c r="A19" s="16" t="s">
        <v>24</v>
      </c>
      <c r="B19" s="6"/>
      <c r="C19" s="32">
        <f>C18*C16</f>
        <v>11395000</v>
      </c>
      <c r="D19" s="33">
        <f>C19*0.75</f>
        <v>8546250</v>
      </c>
    </row>
    <row r="20" spans="1:4" x14ac:dyDescent="0.25">
      <c r="A20" s="16" t="s">
        <v>24</v>
      </c>
      <c r="C20" s="34">
        <f>C19*90%</f>
        <v>10255500</v>
      </c>
      <c r="D20" s="19"/>
    </row>
    <row r="21" spans="1:4" x14ac:dyDescent="0.25">
      <c r="A21" s="16" t="s">
        <v>25</v>
      </c>
      <c r="C21" s="34">
        <f>C19*80%</f>
        <v>9116000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1075000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23739.583333333332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6" sqref="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430</v>
      </c>
      <c r="C2" s="4">
        <f t="shared" ref="C2:C16" si="1">B2*1.2</f>
        <v>516</v>
      </c>
      <c r="D2" s="4">
        <f t="shared" ref="D2:D16" si="2">C2*1.2</f>
        <v>619.19999999999993</v>
      </c>
      <c r="E2" s="5">
        <f t="shared" ref="E2:E16" si="3">R2</f>
        <v>11303477</v>
      </c>
      <c r="F2" s="4">
        <f t="shared" ref="F2:F15" si="4">ROUND((E2/B2),0)</f>
        <v>26287</v>
      </c>
      <c r="G2" s="4">
        <f t="shared" ref="G2:G15" si="5">ROUND((E2/C2),0)</f>
        <v>21906</v>
      </c>
      <c r="H2" s="4">
        <f t="shared" ref="H2:H15" si="6">ROUND((E2/D2),0)</f>
        <v>18255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430</v>
      </c>
      <c r="R2" s="2">
        <v>11303477</v>
      </c>
      <c r="S2" s="2" t="s">
        <v>88</v>
      </c>
    </row>
    <row r="3" spans="1:19" x14ac:dyDescent="0.25">
      <c r="A3" s="4">
        <v>2</v>
      </c>
      <c r="B3" s="4">
        <f t="shared" si="0"/>
        <v>430</v>
      </c>
      <c r="C3" s="4">
        <f t="shared" si="1"/>
        <v>516</v>
      </c>
      <c r="D3" s="4">
        <f t="shared" si="2"/>
        <v>619.19999999999993</v>
      </c>
      <c r="E3" s="5">
        <f t="shared" si="3"/>
        <v>11324954</v>
      </c>
      <c r="F3" s="4">
        <f t="shared" si="4"/>
        <v>26337</v>
      </c>
      <c r="G3" s="4">
        <f t="shared" si="5"/>
        <v>21948</v>
      </c>
      <c r="H3" s="4">
        <f t="shared" si="6"/>
        <v>18290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430</v>
      </c>
      <c r="R3" s="2">
        <v>11324954</v>
      </c>
      <c r="S3" s="2" t="s">
        <v>87</v>
      </c>
    </row>
    <row r="4" spans="1:19" x14ac:dyDescent="0.25">
      <c r="A4" s="4">
        <v>3</v>
      </c>
      <c r="B4" s="4">
        <f t="shared" si="0"/>
        <v>430</v>
      </c>
      <c r="C4" s="4">
        <f t="shared" si="1"/>
        <v>516</v>
      </c>
      <c r="D4" s="4">
        <f t="shared" si="2"/>
        <v>619.19999999999993</v>
      </c>
      <c r="E4" s="5">
        <f t="shared" si="3"/>
        <v>11400000</v>
      </c>
      <c r="F4" s="4">
        <f t="shared" si="4"/>
        <v>26512</v>
      </c>
      <c r="G4" s="4">
        <f t="shared" si="5"/>
        <v>22093</v>
      </c>
      <c r="H4" s="4">
        <f t="shared" si="6"/>
        <v>18411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430</v>
      </c>
      <c r="R4" s="2">
        <v>11400000</v>
      </c>
      <c r="S4" s="2"/>
    </row>
    <row r="5" spans="1:19" x14ac:dyDescent="0.25">
      <c r="A5" s="4">
        <v>4</v>
      </c>
      <c r="B5" s="4">
        <f t="shared" si="0"/>
        <v>430</v>
      </c>
      <c r="C5" s="4">
        <f t="shared" si="1"/>
        <v>516</v>
      </c>
      <c r="D5" s="4">
        <f t="shared" si="2"/>
        <v>619.19999999999993</v>
      </c>
      <c r="E5" s="5">
        <f t="shared" si="3"/>
        <v>12200000</v>
      </c>
      <c r="F5" s="4">
        <f t="shared" si="4"/>
        <v>28372</v>
      </c>
      <c r="G5" s="4">
        <f t="shared" si="5"/>
        <v>23643</v>
      </c>
      <c r="H5" s="4">
        <f t="shared" si="6"/>
        <v>19703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430</v>
      </c>
      <c r="R5" s="2">
        <v>12200000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83</v>
      </c>
      <c r="G26" s="56">
        <v>399</v>
      </c>
    </row>
    <row r="27" spans="1:19" s="10" customFormat="1" x14ac:dyDescent="0.25">
      <c r="F27" s="56" t="s">
        <v>84</v>
      </c>
      <c r="G27" s="56">
        <v>31</v>
      </c>
    </row>
    <row r="28" spans="1:19" s="10" customFormat="1" x14ac:dyDescent="0.25">
      <c r="C28" s="71" t="s">
        <v>74</v>
      </c>
      <c r="D28" s="71" t="s">
        <v>86</v>
      </c>
      <c r="F28" s="56" t="s">
        <v>85</v>
      </c>
      <c r="G28" s="56">
        <f>SUM(G26:G27)</f>
        <v>430</v>
      </c>
    </row>
    <row r="29" spans="1:19" s="10" customFormat="1" x14ac:dyDescent="0.25">
      <c r="C29" s="71" t="s">
        <v>1</v>
      </c>
      <c r="D29" s="71">
        <v>10293942</v>
      </c>
      <c r="F29" s="56" t="s">
        <v>71</v>
      </c>
      <c r="G29" s="56">
        <v>429</v>
      </c>
      <c r="H29" s="10">
        <f>G29/G28</f>
        <v>0.99767441860465111</v>
      </c>
      <c r="I29" s="10">
        <f>D29/G28</f>
        <v>23939.4</v>
      </c>
    </row>
    <row r="30" spans="1:19" s="10" customFormat="1" x14ac:dyDescent="0.25">
      <c r="F30" s="56" t="s">
        <v>72</v>
      </c>
      <c r="G30" s="56">
        <v>26500</v>
      </c>
    </row>
    <row r="31" spans="1:19" s="10" customFormat="1" x14ac:dyDescent="0.25">
      <c r="C31" s="74"/>
      <c r="D31" s="74">
        <f>D29*0.9</f>
        <v>9264547.8000000007</v>
      </c>
      <c r="F31" s="74" t="s">
        <v>73</v>
      </c>
      <c r="G31" s="74">
        <f>G28*G30</f>
        <v>11395000</v>
      </c>
      <c r="H31" s="10">
        <f>G31/D29</f>
        <v>1.1069617450729758</v>
      </c>
    </row>
    <row r="32" spans="1:19" s="10" customFormat="1" x14ac:dyDescent="0.25">
      <c r="C32" s="74"/>
      <c r="D32" s="74"/>
      <c r="F32" s="74" t="s">
        <v>24</v>
      </c>
      <c r="G32" s="74">
        <f>G31*90%</f>
        <v>10255500</v>
      </c>
    </row>
    <row r="33" spans="3:7" s="10" customFormat="1" x14ac:dyDescent="0.25">
      <c r="C33" s="74"/>
      <c r="D33" s="74"/>
      <c r="F33" s="74" t="s">
        <v>25</v>
      </c>
      <c r="G33" s="74">
        <f>G31*80%</f>
        <v>9116000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2024-05-02T08:07:59Z</dcterms:modified>
</cp:coreProperties>
</file>