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Ghatkopar (East)\Narendra Chitroda\"/>
    </mc:Choice>
  </mc:AlternateContent>
  <xr:revisionPtr revIDLastSave="0" documentId="13_ncr:1_{F0E8A2E6-FB99-417D-9978-87AD0EBF129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4" i="4" l="1"/>
  <c r="P3" i="4"/>
  <c r="G29" i="4"/>
  <c r="C5" i="25" l="1"/>
  <c r="C4" i="25"/>
  <c r="C3" i="25"/>
  <c r="P2" i="4"/>
  <c r="Q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1" i="23" l="1"/>
  <c r="C20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<sst xmlns="http://schemas.openxmlformats.org/spreadsheetml/2006/main" count="134" uniqueCount="91">
  <si>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</si>
  <si>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</si>
  <si>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</si>
  <si>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</si>
  <si>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</si>
  <si>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</si>
  <si>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</si>
  <si>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</si>
  <si>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</si>
  <si>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</si>
  <si>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</si>
  <si>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</si>
  <si>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</si>
  <si>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</si>
  <si>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</si>
  <si>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</si>
  <si>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</si>
  <si>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</si>
  <si>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</si>
  <si>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</si>
  <si>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</si>
  <si>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</si>
  <si>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</si>
  <si>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</si>
  <si>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</si>
  <si>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</si>
  <si>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</si>
  <si>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</si>
  <si>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</si>
  <si>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</si>
  <si>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</si>
  <si>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</si>
  <si>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</si>
  <si>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</si>
  <si>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</si>
  <si>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</si>
  <si>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</si>
  <si>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</si>
  <si>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</si>
  <si>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</si>
  <si>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</si>
  <si>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</si>
  <si>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</si>
  <si>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</si>
  <si>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</si>
  <si>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</si>
  <si>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</si>
  <si>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</si>
  <si>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</si>
  <si>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</si>
  <si>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</si>
  <si>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</si>
  <si>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</si>
  <si>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</si>
  <si>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</si>
  <si>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</si>
  <si>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</si>
  <si>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</si>
  <si>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</si>
  <si>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</si>
  <si>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</si>
  <si>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</si>
  <si>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</si>
  <si>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</si>
  <si>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</si>
  <si>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</si>
  <si>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</si>
  <si>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</si>
  <si>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</si>
  <si>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</si>
  <si>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</si>
  <si>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</si>
  <si>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</si>
  <si>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</si>
  <si>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</si>
  <si>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</si>
  <si>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</si>
  <si>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</si>
  <si>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</si>
  <si>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</si>
  <si>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</si>
  <si>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</si>
  <si>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</si>
  <si>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</si>
  <si>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OC-2018</t>
  </si>
  <si>
    <t>IGR-25.08.23</t>
  </si>
  <si>
    <t>IGR-07.07.23</t>
  </si>
  <si>
    <t>IGR-16.06.23</t>
  </si>
  <si>
    <t>PREV VAL - PRAKSIS - 2019</t>
  </si>
  <si>
    <t>RATE</t>
  </si>
  <si>
    <t>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</si>
</sst>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FDDD3-8AF3-404D-AA70-B997BECF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612C4-7484-434E-8588-B289AAB9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D0AC1F-BEA3-4EF2-BCFB-1DB551127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2C859-E45B-4006-A27C-07D8C0DAC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FA434-F2F8-4D0E-81C3-C0B0A877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30CE0-00BC-430C-ADA4-20C0CD709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29F3DC-0CA1-47B9-AB04-AD919BD0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301828.45399999997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331228.45399999997</v>
      </c>
      <c r="D9" s="62" t="s">
        <v>62</v>
      </c>
      <c r="E9" s="63">
        <f>C9/10.764</f>
        <v>30771.87421033073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6</v>
      </c>
      <c r="D13" s="69">
        <f>D12-C13</f>
        <v>94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8" sqref="A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225</v>
      </c>
      <c r="D12" s="19"/>
    </row>
    <row r="13" spans="1:6" x14ac:dyDescent="0.25">
      <c r="A13" s="16" t="s">
        <v>22</v>
      </c>
      <c r="B13" s="20"/>
      <c r="C13" s="21">
        <f>C6-C12</f>
        <v>2275</v>
      </c>
      <c r="D13" s="19"/>
    </row>
    <row r="14" spans="1:6" x14ac:dyDescent="0.25">
      <c r="A14" s="16" t="s">
        <v>15</v>
      </c>
      <c r="B14" s="20"/>
      <c r="C14" s="21">
        <f>C5</f>
        <v>6000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8275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465</v>
      </c>
      <c r="D18" s="19"/>
    </row>
    <row r="19" spans="1:4" x14ac:dyDescent="0.25">
      <c r="A19" s="16" t="s">
        <v>73</v>
      </c>
      <c r="B19" s="6"/>
      <c r="C19" s="32">
        <f>C18*C16</f>
        <v>3847875</v>
      </c>
      <c r="D19" s="33"/>
    </row>
    <row r="20" spans="1:4" x14ac:dyDescent="0.25">
      <c r="A20" s="16" t="s">
        <v>24</v>
      </c>
      <c r="C20" s="34">
        <f>C19*85%</f>
        <v>3270693.75</v>
      </c>
      <c r="D20" s="19"/>
    </row>
    <row r="21" spans="1:4" x14ac:dyDescent="0.25">
      <c r="A21" s="16" t="s">
        <v>25</v>
      </c>
      <c r="C21" s="34">
        <f>C19*70%</f>
        <v>2693512.5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1162500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8016.40625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3" sqref="F3: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614</v>
      </c>
      <c r="C2" s="4">
        <f t="shared" ref="C2:C16" si="1">B2*1.2</f>
        <v>736.8</v>
      </c>
      <c r="D2" s="4">
        <f t="shared" ref="D2:D16" si="2">C2*1.2</f>
        <v>884.16</v>
      </c>
      <c r="E2" s="5">
        <f t="shared" ref="E2:E16" si="3">R2</f>
        <v>5271894</v>
      </c>
      <c r="F2" s="4">
        <f t="shared" ref="F2:F15" si="4">ROUND((E2/B2),0)</f>
        <v>8586</v>
      </c>
      <c r="G2" s="4">
        <f t="shared" ref="G2:G15" si="5">ROUND((E2/C2),0)</f>
        <v>7155</v>
      </c>
      <c r="H2" s="4">
        <f t="shared" ref="H2:H15" si="6">ROUND((E2/D2),0)</f>
        <v>5963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614</v>
      </c>
      <c r="R2" s="2">
        <v>5271894</v>
      </c>
      <c r="S2" s="2" t="s">
        <v>85</v>
      </c>
    </row>
    <row r="3" spans="1:19" x14ac:dyDescent="0.25">
      <c r="A3" s="4">
        <v>2</v>
      </c>
      <c r="B3" s="4">
        <f t="shared" si="0"/>
        <v>395.12849999999997</v>
      </c>
      <c r="C3" s="4">
        <f t="shared" si="1"/>
        <v>474.15419999999995</v>
      </c>
      <c r="D3" s="4">
        <f t="shared" si="2"/>
        <v>568.98503999999991</v>
      </c>
      <c r="E3" s="5">
        <f t="shared" si="3"/>
        <v>2900000</v>
      </c>
      <c r="F3" s="77">
        <f t="shared" si="4"/>
        <v>7339</v>
      </c>
      <c r="G3" s="77">
        <f t="shared" si="5"/>
        <v>6116</v>
      </c>
      <c r="H3" s="77">
        <f t="shared" si="6"/>
        <v>5097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>44.05*10.764</f>
        <v>474.15419999999995</v>
      </c>
      <c r="Q3" s="7">
        <f t="shared" ref="Q3:Q10" si="10">P3/1.2</f>
        <v>395.12849999999997</v>
      </c>
      <c r="R3" s="78">
        <v>2900000</v>
      </c>
      <c r="S3" s="78" t="s">
        <v>86</v>
      </c>
    </row>
    <row r="4" spans="1:19" x14ac:dyDescent="0.25">
      <c r="A4" s="4">
        <v>3</v>
      </c>
      <c r="B4" s="4">
        <f t="shared" si="0"/>
        <v>614</v>
      </c>
      <c r="C4" s="4">
        <f t="shared" si="1"/>
        <v>736.8</v>
      </c>
      <c r="D4" s="4">
        <f t="shared" si="2"/>
        <v>884.16</v>
      </c>
      <c r="E4" s="5">
        <f t="shared" si="3"/>
        <v>5271894</v>
      </c>
      <c r="F4" s="77">
        <f t="shared" si="4"/>
        <v>8586</v>
      </c>
      <c r="G4" s="77">
        <f t="shared" si="5"/>
        <v>7155</v>
      </c>
      <c r="H4" s="77">
        <f t="shared" si="6"/>
        <v>5963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614</v>
      </c>
      <c r="R4" s="78">
        <v>5271894</v>
      </c>
      <c r="S4" s="78" t="s">
        <v>87</v>
      </c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3500000</v>
      </c>
      <c r="F5" s="77">
        <f t="shared" si="4"/>
        <v>7778</v>
      </c>
      <c r="G5" s="77">
        <f t="shared" si="5"/>
        <v>6481</v>
      </c>
      <c r="H5" s="77">
        <f t="shared" si="6"/>
        <v>5401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450</v>
      </c>
      <c r="R5" s="78">
        <v>3500000</v>
      </c>
      <c r="S5" s="2"/>
    </row>
    <row r="6" spans="1:19" x14ac:dyDescent="0.25">
      <c r="A6" s="4">
        <v>5</v>
      </c>
      <c r="B6" s="4">
        <f t="shared" si="0"/>
        <v>445</v>
      </c>
      <c r="C6" s="4">
        <f t="shared" si="1"/>
        <v>534</v>
      </c>
      <c r="D6" s="4">
        <f t="shared" si="2"/>
        <v>640.79999999999995</v>
      </c>
      <c r="E6" s="5">
        <f t="shared" si="3"/>
        <v>3800000</v>
      </c>
      <c r="F6" s="77">
        <f t="shared" si="4"/>
        <v>8539</v>
      </c>
      <c r="G6" s="77">
        <f t="shared" si="5"/>
        <v>7116</v>
      </c>
      <c r="H6" s="77">
        <f t="shared" si="6"/>
        <v>5930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445</v>
      </c>
      <c r="R6" s="78">
        <v>3800000</v>
      </c>
      <c r="S6" s="2"/>
    </row>
    <row r="7" spans="1:19" x14ac:dyDescent="0.25">
      <c r="A7" s="4">
        <v>6</v>
      </c>
      <c r="B7" s="4">
        <f t="shared" si="0"/>
        <v>547.5</v>
      </c>
      <c r="C7" s="4">
        <f t="shared" si="1"/>
        <v>657</v>
      </c>
      <c r="D7" s="4">
        <f t="shared" si="2"/>
        <v>788.4</v>
      </c>
      <c r="E7" s="5">
        <f t="shared" si="3"/>
        <v>5000000</v>
      </c>
      <c r="F7" s="4">
        <f t="shared" si="4"/>
        <v>9132</v>
      </c>
      <c r="G7" s="4">
        <f t="shared" si="5"/>
        <v>7610</v>
      </c>
      <c r="H7" s="4">
        <f t="shared" si="6"/>
        <v>6342</v>
      </c>
      <c r="I7" s="4">
        <f t="shared" si="7"/>
        <v>0</v>
      </c>
      <c r="J7" s="4">
        <f t="shared" si="8"/>
        <v>0</v>
      </c>
      <c r="O7">
        <v>0</v>
      </c>
      <c r="P7">
        <v>657</v>
      </c>
      <c r="Q7">
        <f t="shared" si="10"/>
        <v>547.5</v>
      </c>
      <c r="R7" s="2">
        <v>5000000</v>
      </c>
      <c r="S7" s="2"/>
    </row>
    <row r="8" spans="1:19" x14ac:dyDescent="0.25">
      <c r="A8" s="4">
        <v>7</v>
      </c>
      <c r="B8" s="4">
        <f t="shared" si="0"/>
        <v>530</v>
      </c>
      <c r="C8" s="4">
        <f t="shared" si="1"/>
        <v>636</v>
      </c>
      <c r="D8" s="4">
        <f t="shared" si="2"/>
        <v>763.19999999999993</v>
      </c>
      <c r="E8" s="5">
        <f t="shared" si="3"/>
        <v>5000000</v>
      </c>
      <c r="F8" s="4">
        <f t="shared" si="4"/>
        <v>9434</v>
      </c>
      <c r="G8" s="4">
        <f t="shared" si="5"/>
        <v>7862</v>
      </c>
      <c r="H8" s="4">
        <f t="shared" si="6"/>
        <v>6551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530</v>
      </c>
      <c r="R8" s="2">
        <v>5000000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/>
      <c r="F28" s="56" t="s">
        <v>83</v>
      </c>
      <c r="G28" s="56">
        <v>465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f>G28*1.2</f>
        <v>558</v>
      </c>
      <c r="H29" s="10">
        <f>G29/G28</f>
        <v>1.2</v>
      </c>
    </row>
    <row r="30" spans="1:19" s="10" customFormat="1" x14ac:dyDescent="0.25">
      <c r="F30" s="56" t="s">
        <v>72</v>
      </c>
      <c r="G30" s="56">
        <v>8500</v>
      </c>
    </row>
    <row r="31" spans="1:19" s="10" customFormat="1" x14ac:dyDescent="0.25">
      <c r="C31" s="74" t="s">
        <v>88</v>
      </c>
      <c r="D31" s="74"/>
      <c r="F31" s="74" t="s">
        <v>73</v>
      </c>
      <c r="G31" s="74">
        <f>G29*G30</f>
        <v>4743000</v>
      </c>
      <c r="H31" s="10" t="e">
        <f>G31/D29</f>
        <v>#DIV/0!</v>
      </c>
    </row>
    <row r="32" spans="1:19" s="10" customFormat="1" x14ac:dyDescent="0.25">
      <c r="C32" s="74" t="s">
        <v>90</v>
      </c>
      <c r="D32" s="74">
        <v>651</v>
      </c>
      <c r="F32" s="74" t="s">
        <v>24</v>
      </c>
      <c r="G32" s="74">
        <f>G31*90%</f>
        <v>4268700</v>
      </c>
    </row>
    <row r="33" spans="3:7" s="10" customFormat="1" x14ac:dyDescent="0.25">
      <c r="C33" s="74" t="s">
        <v>89</v>
      </c>
      <c r="D33" s="74">
        <v>5500</v>
      </c>
      <c r="F33" s="74" t="s">
        <v>25</v>
      </c>
      <c r="G33" s="74">
        <f>G31*80%</f>
        <v>3794400</v>
      </c>
    </row>
    <row r="34" spans="3:7" s="10" customFormat="1" x14ac:dyDescent="0.25">
      <c r="C34" s="74" t="s">
        <v>73</v>
      </c>
      <c r="D34" s="74">
        <f>D32*D33</f>
        <v>3580500</v>
      </c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2024-05-04T09:15:35Z</dcterms:modified>
</cp:coreProperties>
</file>