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TZCBL\Bandra (West)\Sandesh Valhekar\"/>
    </mc:Choice>
  </mc:AlternateContent>
  <xr:revisionPtr revIDLastSave="0" documentId="13_ncr:1_{5BACB170-5905-471C-B9F2-25C0C804755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<sst xmlns="http://schemas.openxmlformats.org/spreadsheetml/2006/main" count="129" uniqueCount="87">
  <si>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</si>
  <si>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</si>
  <si>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</si>
  <si>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</si>
  <si>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</si>
  <si>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</si>
  <si>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</si>
  <si>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</si>
  <si>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</si>
  <si>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</si>
  <si>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</si>
  <si>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</si>
  <si>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</si>
  <si>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</si>
  <si>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</si>
  <si>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</si>
  <si>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</si>
  <si>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</si>
  <si>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</si>
  <si>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</si>
  <si>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</si>
  <si>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</si>
  <si>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</si>
  <si>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</si>
  <si>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</si>
  <si>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</si>
  <si>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</si>
  <si>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</si>
  <si>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</si>
  <si>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</si>
  <si>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</si>
  <si>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</si>
  <si>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</si>
  <si>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</si>
  <si>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</si>
  <si>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</si>
  <si>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</si>
  <si>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</si>
  <si>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</si>
  <si>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</si>
  <si>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</si>
  <si>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</si>
  <si>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</si>
  <si>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</si>
  <si>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</si>
  <si>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</si>
  <si>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</si>
  <si>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</si>
  <si>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</si>
  <si>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</si>
  <si>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</si>
  <si>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</si>
  <si>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</si>
  <si>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</si>
  <si>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</si>
  <si>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</si>
  <si>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</si>
  <si>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</si>
  <si>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</si>
  <si>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</si>
  <si>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</si>
  <si>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</si>
  <si>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</si>
  <si>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</si>
  <si>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</si>
  <si>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</si>
  <si>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</si>
  <si>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</si>
  <si>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</si>
  <si>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</si>
  <si>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</si>
  <si>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</si>
  <si>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</si>
  <si>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</si>
  <si>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</si>
  <si>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</si>
  <si>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</si>
  <si>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</si>
  <si>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</si>
  <si>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</si>
  <si>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</si>
  <si>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</si>
  <si>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</si>
  <si>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</si>
  <si>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</si>
  <si>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10.10.2012</t>
  </si>
  <si>
    <t>IGR-20.03.24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</si>
</sst>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6C1C46-B8E0-4DAD-B1D6-D9ED6632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63E3AA-9F00-4F37-B8C8-56C9B1EC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CBA3C-2013-4B1D-A0BD-9BBFADB5E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49</xdr:row>
      <xdr:rowOff>163177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298146-D437-40C1-A43D-3ACDD0352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269719.04399999999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299119.04399999999</v>
      </c>
      <c r="D9" s="62" t="s">
        <v>62</v>
      </c>
      <c r="E9" s="63">
        <f>C9/10.764</f>
        <v>27788.837235228541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16</v>
      </c>
      <c r="D13" s="69">
        <f>D12-C13</f>
        <v>84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13" sqref="F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7800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5300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600</v>
      </c>
      <c r="D12" s="19"/>
    </row>
    <row r="13" spans="1:6" x14ac:dyDescent="0.25">
      <c r="A13" s="16" t="s">
        <v>22</v>
      </c>
      <c r="B13" s="20"/>
      <c r="C13" s="21">
        <f>C6-C12</f>
        <v>1900</v>
      </c>
      <c r="D13" s="19"/>
    </row>
    <row r="14" spans="1:6" x14ac:dyDescent="0.25">
      <c r="A14" s="16" t="s">
        <v>15</v>
      </c>
      <c r="B14" s="20"/>
      <c r="C14" s="21">
        <f>C5</f>
        <v>5300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7200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351</v>
      </c>
      <c r="D18" s="19"/>
    </row>
    <row r="19" spans="1:4" x14ac:dyDescent="0.25">
      <c r="A19" s="16" t="s">
        <v>74</v>
      </c>
      <c r="B19" s="6"/>
      <c r="C19" s="32">
        <f>C18*C16</f>
        <v>2527200</v>
      </c>
      <c r="D19" s="33"/>
    </row>
    <row r="20" spans="1:4" x14ac:dyDescent="0.25">
      <c r="A20" s="16" t="s">
        <v>24</v>
      </c>
      <c r="C20" s="34">
        <f>C19*90%</f>
        <v>2274480</v>
      </c>
      <c r="D20" s="19"/>
    </row>
    <row r="21" spans="1:4" x14ac:dyDescent="0.25">
      <c r="A21" s="16" t="s">
        <v>25</v>
      </c>
      <c r="C21" s="34">
        <f>C19*80%</f>
        <v>2021760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877500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5265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9" sqref="T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408</v>
      </c>
      <c r="C2" s="4">
        <f t="shared" ref="C2:C16" si="1">B2*1.2</f>
        <v>489.59999999999997</v>
      </c>
      <c r="D2" s="4">
        <f t="shared" ref="D2:D16" si="2">C2*1.2</f>
        <v>587.52</v>
      </c>
      <c r="E2" s="5">
        <f t="shared" ref="E2:E16" si="3">R2</f>
        <v>2500000</v>
      </c>
      <c r="F2" s="77">
        <f t="shared" ref="F2:F15" si="4">ROUND((E2/B2),0)</f>
        <v>6127</v>
      </c>
      <c r="G2" s="77">
        <f t="shared" ref="G2:G15" si="5">ROUND((E2/C2),0)</f>
        <v>5106</v>
      </c>
      <c r="H2" s="77">
        <f t="shared" ref="H2:H15" si="6">ROUND((E2/D2),0)</f>
        <v>4255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408</v>
      </c>
      <c r="R2" s="78">
        <v>2500000</v>
      </c>
      <c r="S2" s="2" t="s">
        <v>86</v>
      </c>
    </row>
    <row r="3" spans="1:19" x14ac:dyDescent="0.25">
      <c r="A3" s="4">
        <v>2</v>
      </c>
      <c r="B3" s="4">
        <f t="shared" si="0"/>
        <v>375</v>
      </c>
      <c r="C3" s="4">
        <f t="shared" si="1"/>
        <v>450</v>
      </c>
      <c r="D3" s="4">
        <f t="shared" si="2"/>
        <v>540</v>
      </c>
      <c r="E3" s="5">
        <f t="shared" si="3"/>
        <v>2300000</v>
      </c>
      <c r="F3" s="77">
        <f t="shared" si="4"/>
        <v>6133</v>
      </c>
      <c r="G3" s="77">
        <f t="shared" si="5"/>
        <v>5111</v>
      </c>
      <c r="H3" s="77">
        <f t="shared" si="6"/>
        <v>4259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375</v>
      </c>
      <c r="R3" s="78">
        <v>2300000</v>
      </c>
      <c r="S3" s="2"/>
    </row>
    <row r="4" spans="1:19" x14ac:dyDescent="0.25">
      <c r="A4" s="4">
        <v>3</v>
      </c>
      <c r="B4" s="4">
        <f t="shared" si="0"/>
        <v>300</v>
      </c>
      <c r="C4" s="4">
        <f t="shared" si="1"/>
        <v>360</v>
      </c>
      <c r="D4" s="4">
        <f t="shared" si="2"/>
        <v>432</v>
      </c>
      <c r="E4" s="5">
        <f t="shared" si="3"/>
        <v>2350000</v>
      </c>
      <c r="F4" s="77">
        <f t="shared" si="4"/>
        <v>7833</v>
      </c>
      <c r="G4" s="77">
        <f t="shared" si="5"/>
        <v>6528</v>
      </c>
      <c r="H4" s="77">
        <f t="shared" si="6"/>
        <v>5440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300</v>
      </c>
      <c r="R4" s="78">
        <v>2350000</v>
      </c>
      <c r="S4" s="2"/>
    </row>
    <row r="5" spans="1:19" x14ac:dyDescent="0.25">
      <c r="A5" s="4">
        <v>4</v>
      </c>
      <c r="B5" s="4">
        <f t="shared" si="0"/>
        <v>511</v>
      </c>
      <c r="C5" s="4">
        <f t="shared" si="1"/>
        <v>613.19999999999993</v>
      </c>
      <c r="D5" s="4">
        <f t="shared" si="2"/>
        <v>735.83999999999992</v>
      </c>
      <c r="E5" s="5">
        <f t="shared" si="3"/>
        <v>4000000</v>
      </c>
      <c r="F5" s="77">
        <f t="shared" si="4"/>
        <v>7828</v>
      </c>
      <c r="G5" s="77">
        <f t="shared" si="5"/>
        <v>6523</v>
      </c>
      <c r="H5" s="77">
        <f t="shared" si="6"/>
        <v>5436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511</v>
      </c>
      <c r="R5" s="78">
        <v>4000000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379</v>
      </c>
    </row>
    <row r="28" spans="1:19" s="10" customFormat="1" x14ac:dyDescent="0.25">
      <c r="C28" s="71" t="s">
        <v>75</v>
      </c>
      <c r="D28" s="71" t="s">
        <v>85</v>
      </c>
      <c r="F28" s="56" t="s">
        <v>84</v>
      </c>
      <c r="G28" s="56">
        <v>351</v>
      </c>
    </row>
    <row r="29" spans="1:19" s="10" customFormat="1" x14ac:dyDescent="0.25">
      <c r="C29" s="71" t="s">
        <v>1</v>
      </c>
      <c r="D29" s="71">
        <v>1355400</v>
      </c>
      <c r="F29" s="56" t="s">
        <v>72</v>
      </c>
      <c r="G29" s="56">
        <v>421</v>
      </c>
      <c r="H29" s="10">
        <f>G29/G28</f>
        <v>1.1994301994301995</v>
      </c>
    </row>
    <row r="30" spans="1:19" s="10" customFormat="1" x14ac:dyDescent="0.25">
      <c r="F30" s="56" t="s">
        <v>73</v>
      </c>
      <c r="G30" s="56">
        <v>6500</v>
      </c>
    </row>
    <row r="31" spans="1:19" s="10" customFormat="1" x14ac:dyDescent="0.25">
      <c r="C31" s="74"/>
      <c r="D31" s="74"/>
      <c r="F31" s="74" t="s">
        <v>74</v>
      </c>
      <c r="G31" s="74">
        <f>G28*G30</f>
        <v>2281500</v>
      </c>
      <c r="H31" s="10">
        <f>G31/D29</f>
        <v>1.6832669322709164</v>
      </c>
    </row>
    <row r="32" spans="1:19" s="10" customFormat="1" x14ac:dyDescent="0.25">
      <c r="C32" s="74"/>
      <c r="D32" s="74"/>
      <c r="F32" s="74" t="s">
        <v>24</v>
      </c>
      <c r="G32" s="74">
        <f>G31*90%</f>
        <v>2053350</v>
      </c>
    </row>
    <row r="33" spans="3:7" s="10" customFormat="1" x14ac:dyDescent="0.25">
      <c r="C33" s="74"/>
      <c r="D33" s="74"/>
      <c r="F33" s="74" t="s">
        <v>25</v>
      </c>
      <c r="G33" s="74">
        <f>G31*80%</f>
        <v>1825200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2024-05-08T07:05:08Z</dcterms:modified>
</cp:coreProperties>
</file>