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Bhayander\CHANDRIKA SANJEEVA DEVADIGA\"/>
    </mc:Choice>
  </mc:AlternateContent>
  <xr:revisionPtr revIDLastSave="0" documentId="13_ncr:1_{B9240D3A-5053-47FB-A4E5-0C36747F96BF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4" l="1"/>
  <c r="C5" i="25" l="1"/>
  <c r="C4" i="25"/>
  <c r="C3" i="25"/>
  <c r="Q2" i="4"/>
  <c r="B2" i="4" s="1"/>
  <c r="C2" i="4" s="1"/>
  <c r="B3" i="4"/>
  <c r="C3" i="4" s="1"/>
  <c r="D3" i="4" s="1"/>
  <c r="Q4" i="4"/>
  <c r="B4" i="4" s="1"/>
  <c r="C4" i="4" s="1"/>
  <c r="D4" i="4" s="1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<sst xmlns="http://schemas.openxmlformats.org/spreadsheetml/2006/main" count="128" uniqueCount="87">
  <si>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</si>
  <si>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</si>
  <si>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</si>
  <si>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</si>
  <si>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</si>
  <si>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</si>
  <si>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</si>
  <si>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</si>
  <si>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</si>
  <si>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</si>
  <si>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</si>
  <si>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</si>
  <si>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</si>
  <si>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</si>
  <si>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</si>
  <si>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</si>
  <si>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</si>
  <si>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</si>
  <si>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</si>
  <si>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</si>
  <si>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</si>
  <si>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</si>
  <si>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</si>
  <si>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</si>
  <si>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</si>
  <si>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</si>
  <si>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</si>
  <si>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</si>
  <si>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</si>
  <si>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</si>
  <si>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</si>
  <si>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</si>
  <si>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</si>
  <si>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</si>
  <si>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</si>
  <si>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</si>
  <si>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</si>
  <si>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</si>
  <si>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</si>
  <si>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</si>
  <si>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</si>
  <si>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</si>
  <si>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</si>
  <si>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</si>
  <si>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</si>
  <si>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</si>
  <si>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</si>
  <si>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</si>
  <si>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</si>
  <si>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</si>
  <si>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</si>
  <si>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</si>
  <si>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</si>
  <si>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</si>
  <si>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</si>
  <si>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</si>
  <si>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</si>
  <si>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</si>
  <si>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</si>
  <si>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</si>
  <si>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</si>
  <si>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</si>
  <si>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</si>
  <si>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</si>
  <si>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</si>
  <si>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</si>
  <si>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</si>
  <si>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</si>
  <si>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</si>
  <si>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</si>
  <si>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</si>
  <si>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</si>
  <si>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</si>
  <si>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</si>
  <si>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</si>
  <si>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</si>
  <si>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</si>
  <si>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</si>
  <si>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</si>
  <si>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</si>
  <si>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</si>
  <si>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</si>
  <si>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</si>
  <si>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</si>
  <si>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</si>
  <si>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10.04.2024</t>
  </si>
  <si>
    <t>IGR-09.10.23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</si>
</sst>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9BC502-1C89-47CD-87DF-77224727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534666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B8623-1148-404F-81AE-9B1C51019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69066" cy="89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144086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FA8042-B40B-4D8D-9DD3-9462BB51D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8486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77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83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78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79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80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81</v>
      </c>
      <c r="C8" s="56">
        <f>C7*D13%</f>
        <v>227976.81099999996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82</v>
      </c>
      <c r="C9" s="61">
        <f>C6+C8</f>
        <v>257376.81099999996</v>
      </c>
      <c r="D9" s="62" t="s">
        <v>62</v>
      </c>
      <c r="E9" s="63">
        <f>C9/10.764</f>
        <v>23910.889167595687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1995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29</v>
      </c>
      <c r="D13" s="69">
        <f>D12-C13</f>
        <v>71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A16" sqref="A16: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10000</v>
      </c>
      <c r="D3" s="24" t="s">
        <v>76</v>
      </c>
      <c r="E3" s="6" t="s">
        <v>84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7500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29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31</v>
      </c>
      <c r="D8" s="26">
        <v>1995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43.5</v>
      </c>
      <c r="D10" s="26"/>
      <c r="F10" s="19"/>
    </row>
    <row r="11" spans="1:6" x14ac:dyDescent="0.25">
      <c r="A11" s="16"/>
      <c r="B11" s="27"/>
      <c r="C11" s="28">
        <f>C10%</f>
        <v>0.435</v>
      </c>
      <c r="D11" s="28"/>
      <c r="F11" s="19"/>
    </row>
    <row r="12" spans="1:6" x14ac:dyDescent="0.25">
      <c r="A12" s="16" t="s">
        <v>21</v>
      </c>
      <c r="B12" s="20"/>
      <c r="C12" s="21">
        <f>C6*C11</f>
        <v>1087.5</v>
      </c>
      <c r="D12" s="19"/>
    </row>
    <row r="13" spans="1:6" x14ac:dyDescent="0.25">
      <c r="A13" s="16" t="s">
        <v>22</v>
      </c>
      <c r="B13" s="20"/>
      <c r="C13" s="21">
        <f>C6-C12</f>
        <v>1412.5</v>
      </c>
      <c r="D13" s="19"/>
    </row>
    <row r="14" spans="1:6" x14ac:dyDescent="0.25">
      <c r="A14" s="16" t="s">
        <v>15</v>
      </c>
      <c r="B14" s="20"/>
      <c r="C14" s="21">
        <f>C5</f>
        <v>7500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8912.5</v>
      </c>
      <c r="D16" s="19"/>
    </row>
    <row r="17" spans="1:4" x14ac:dyDescent="0.25">
      <c r="B17" s="25"/>
      <c r="C17" s="26"/>
      <c r="D17" s="19"/>
    </row>
    <row r="18" spans="1:4" x14ac:dyDescent="0.25">
      <c r="A18" s="75" t="str">
        <f>E3</f>
        <v>ACA</v>
      </c>
      <c r="B18" s="7"/>
      <c r="C18" s="31">
        <v>360</v>
      </c>
      <c r="D18" s="19"/>
    </row>
    <row r="19" spans="1:4" x14ac:dyDescent="0.25">
      <c r="A19" s="16" t="s">
        <v>74</v>
      </c>
      <c r="B19" s="6"/>
      <c r="C19" s="32">
        <f>C18*C16</f>
        <v>3208500</v>
      </c>
      <c r="D19" s="33"/>
    </row>
    <row r="20" spans="1:4" x14ac:dyDescent="0.25">
      <c r="A20" s="16" t="s">
        <v>24</v>
      </c>
      <c r="C20" s="34">
        <f>C19*90%</f>
        <v>2887650</v>
      </c>
      <c r="D20" s="19"/>
    </row>
    <row r="21" spans="1:4" x14ac:dyDescent="0.25">
      <c r="A21" s="16" t="s">
        <v>25</v>
      </c>
      <c r="C21" s="34">
        <f>C19*80%</f>
        <v>2566800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900000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6684.375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3" sqref="S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300</v>
      </c>
      <c r="C2" s="4">
        <f t="shared" ref="C2:C16" si="1">B2*1.2</f>
        <v>360</v>
      </c>
      <c r="D2" s="4">
        <f t="shared" ref="D2:D16" si="2">C2*1.2</f>
        <v>432</v>
      </c>
      <c r="E2" s="5">
        <f t="shared" ref="E2:E16" si="3">R2</f>
        <v>3200000</v>
      </c>
      <c r="F2" s="4">
        <f t="shared" ref="F2:F15" si="4">ROUND((E2/B2),0)</f>
        <v>10667</v>
      </c>
      <c r="G2" s="4">
        <f t="shared" ref="G2:G15" si="5">ROUND((E2/C2),0)</f>
        <v>8889</v>
      </c>
      <c r="H2" s="4">
        <f t="shared" ref="H2:H15" si="6">ROUND((E2/D2),0)</f>
        <v>7407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360</v>
      </c>
      <c r="Q2">
        <f t="shared" ref="Q2:Q10" si="9">P2/1.2</f>
        <v>300</v>
      </c>
      <c r="R2" s="2">
        <v>3200000</v>
      </c>
      <c r="S2" s="2" t="s">
        <v>86</v>
      </c>
    </row>
    <row r="3" spans="1:19" x14ac:dyDescent="0.25">
      <c r="A3" s="4">
        <v>2</v>
      </c>
      <c r="B3" s="4">
        <f t="shared" si="0"/>
        <v>515</v>
      </c>
      <c r="C3" s="4">
        <f t="shared" si="1"/>
        <v>618</v>
      </c>
      <c r="D3" s="4">
        <f t="shared" si="2"/>
        <v>741.6</v>
      </c>
      <c r="E3" s="5">
        <f t="shared" si="3"/>
        <v>6000000</v>
      </c>
      <c r="F3" s="4">
        <f t="shared" si="4"/>
        <v>11650</v>
      </c>
      <c r="G3" s="4">
        <f t="shared" si="5"/>
        <v>9709</v>
      </c>
      <c r="H3" s="4">
        <f t="shared" si="6"/>
        <v>8091</v>
      </c>
      <c r="I3" s="4">
        <f t="shared" si="7"/>
        <v>0</v>
      </c>
      <c r="J3" s="4">
        <f t="shared" si="8"/>
        <v>0</v>
      </c>
      <c r="O3">
        <v>0</v>
      </c>
      <c r="P3">
        <f t="shared" ref="P2:P10" si="10">O3/1.2</f>
        <v>0</v>
      </c>
      <c r="Q3">
        <v>515</v>
      </c>
      <c r="R3" s="2">
        <v>6000000</v>
      </c>
      <c r="S3" s="2"/>
    </row>
    <row r="4" spans="1:19" x14ac:dyDescent="0.25">
      <c r="A4" s="4">
        <v>3</v>
      </c>
      <c r="B4" s="4">
        <f t="shared" si="0"/>
        <v>279.16666666666669</v>
      </c>
      <c r="C4" s="4">
        <f t="shared" si="1"/>
        <v>335</v>
      </c>
      <c r="D4" s="4">
        <f t="shared" si="2"/>
        <v>402</v>
      </c>
      <c r="E4" s="5">
        <f t="shared" si="3"/>
        <v>3400000</v>
      </c>
      <c r="F4" s="4">
        <f t="shared" si="4"/>
        <v>12179</v>
      </c>
      <c r="G4" s="4">
        <f t="shared" si="5"/>
        <v>10149</v>
      </c>
      <c r="H4" s="4">
        <f t="shared" si="6"/>
        <v>8458</v>
      </c>
      <c r="I4" s="4">
        <f t="shared" si="7"/>
        <v>0</v>
      </c>
      <c r="J4" s="4">
        <f t="shared" si="8"/>
        <v>0</v>
      </c>
      <c r="O4">
        <v>0</v>
      </c>
      <c r="P4">
        <v>335</v>
      </c>
      <c r="Q4">
        <f t="shared" si="9"/>
        <v>279.16666666666669</v>
      </c>
      <c r="R4" s="2">
        <v>3400000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</row>
    <row r="25" spans="1:19" s="10" customFormat="1" x14ac:dyDescent="0.25">
      <c r="F25" s="73"/>
    </row>
    <row r="26" spans="1:19" s="10" customFormat="1" x14ac:dyDescent="0.25">
      <c r="F26" s="73"/>
    </row>
    <row r="27" spans="1:19" s="10" customFormat="1" x14ac:dyDescent="0.25">
      <c r="F27" s="73"/>
    </row>
    <row r="28" spans="1:19" s="10" customFormat="1" x14ac:dyDescent="0.25">
      <c r="C28" s="71" t="s">
        <v>75</v>
      </c>
      <c r="D28" s="71" t="s">
        <v>85</v>
      </c>
      <c r="F28" s="56" t="s">
        <v>71</v>
      </c>
      <c r="G28" s="56">
        <v>295</v>
      </c>
    </row>
    <row r="29" spans="1:19" s="10" customFormat="1" x14ac:dyDescent="0.25">
      <c r="C29" s="71" t="s">
        <v>1</v>
      </c>
      <c r="D29" s="71">
        <v>3075000</v>
      </c>
      <c r="F29" s="56" t="s">
        <v>72</v>
      </c>
      <c r="G29" s="56">
        <v>360</v>
      </c>
      <c r="H29" s="10">
        <f>G29/G28</f>
        <v>1.2203389830508475</v>
      </c>
    </row>
    <row r="30" spans="1:19" s="10" customFormat="1" x14ac:dyDescent="0.25">
      <c r="F30" s="56" t="s">
        <v>73</v>
      </c>
      <c r="G30" s="56"/>
    </row>
    <row r="31" spans="1:19" s="10" customFormat="1" x14ac:dyDescent="0.25">
      <c r="C31" s="74"/>
      <c r="D31" s="74"/>
      <c r="F31" s="74" t="s">
        <v>74</v>
      </c>
      <c r="G31" s="74">
        <f>G29*G30</f>
        <v>0</v>
      </c>
      <c r="H31" s="10">
        <f>G31/D29</f>
        <v>0</v>
      </c>
    </row>
    <row r="32" spans="1:19" s="10" customFormat="1" x14ac:dyDescent="0.25">
      <c r="C32" s="74"/>
      <c r="D32" s="74"/>
      <c r="F32" s="74" t="s">
        <v>24</v>
      </c>
      <c r="G32" s="74">
        <f>G31*90%</f>
        <v>0</v>
      </c>
    </row>
    <row r="33" spans="3:7" s="10" customFormat="1" x14ac:dyDescent="0.25">
      <c r="C33" s="74"/>
      <c r="D33" s="74"/>
      <c r="F33" s="74" t="s">
        <v>25</v>
      </c>
      <c r="G33" s="74">
        <f>G31*80%</f>
        <v>0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>
      <selection activeCell="H57" sqref="H57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2024-04-30T09:48:34Z</dcterms:modified>
</cp:coreProperties>
</file>