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7FA3626-08E8-4847-9B42-4126598A6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H16" i="1"/>
  <c r="H15" i="1"/>
  <c r="F6" i="1"/>
  <c r="A37" i="1"/>
  <c r="E15" i="1"/>
  <c r="E16" i="1" s="1"/>
  <c r="A35" i="1"/>
  <c r="A34" i="1"/>
  <c r="B26" i="1"/>
  <c r="E6" i="1"/>
  <c r="G25" i="1"/>
  <c r="I27" i="1"/>
  <c r="H33" i="1"/>
  <c r="I26" i="1"/>
  <c r="F37" i="1"/>
  <c r="G37" i="1" s="1"/>
  <c r="C36" i="1"/>
  <c r="C38" i="1"/>
  <c r="F35" i="1"/>
  <c r="F39" i="1"/>
  <c r="G39" i="1" s="1"/>
  <c r="C39" i="1"/>
  <c r="F38" i="1"/>
  <c r="C37" i="1"/>
  <c r="F36" i="1"/>
  <c r="B10" i="1"/>
  <c r="B11" i="1" s="1"/>
  <c r="B8" i="1"/>
  <c r="B6" i="1"/>
  <c r="B5" i="1"/>
  <c r="B14" i="1" s="1"/>
  <c r="G36" i="1" l="1"/>
  <c r="G35" i="1"/>
  <c r="G38" i="1"/>
  <c r="B12" i="1"/>
  <c r="B13" i="1" s="1"/>
  <c r="C35" i="1"/>
  <c r="C34" i="1"/>
  <c r="C33" i="1"/>
  <c r="B15" i="1" l="1"/>
  <c r="B17" i="1" s="1"/>
  <c r="I29" i="1"/>
  <c r="B19" i="1" l="1"/>
  <c r="I28" i="1"/>
  <c r="I25" i="1" l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<sst xmlns="http://schemas.openxmlformats.org/spreadsheetml/2006/main" count="29" uniqueCount="27">
  <si>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</si>
  <si>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</si>
  <si>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</si>
  <si>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</si>
  <si>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</si>
  <si>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</si>
  <si>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</si>
  <si>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</si>
  <si>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</si>
  <si>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</si>
  <si>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</si>
  <si>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</si>
  <si>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</si>
  <si>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</si>
  <si>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</si>
  <si>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</si>
  <si>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</si>
  <si>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</si>
  <si>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</si>
  <si>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</si>
  <si>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</si>
  <si>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</si>
  <si>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</si>
  <si>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</si>
  <si>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</si>
  <si>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64 Lakh - 2015</t>
  </si>
  <si>
    <t>Please Mentioned 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</si>
</sst>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  <xf numFmtId="0" fontId="15" fillId="2" borderId="0" xfId="0" applyFont="1" applyFill="1"/>
    <xf numFmtId="0" fontId="0" fillId="2" borderId="0" xfId="0" applyFill="1"/>
    <xf numFmtId="43" fontId="16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405456</xdr:colOff>
      <xdr:row>1</xdr:row>
      <xdr:rowOff>115845</xdr:rowOff>
    </xdr:from>
    <xdr:to>
      <xdr:col>7</xdr:col>
      <xdr:colOff>23196</xdr:colOff>
      <xdr:row>30</xdr:row>
      <xdr:rowOff>94988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01EE98-FD89-4FC8-B29E-42A7CBCC9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456" y="308919"/>
          <a:ext cx="3897554" cy="5578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221063</xdr:colOff>
      <xdr:row>40</xdr:row>
      <xdr:rowOff>20116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9FE708-84A2-4551-81E0-27D604543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41863" cy="7640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573452</xdr:colOff>
      <xdr:row>45</xdr:row>
      <xdr:rowOff>10723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792CC-3110-47BC-8AA5-F43A6B62C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84652" cy="8583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125459</xdr:colOff>
      <xdr:row>39</xdr:row>
      <xdr:rowOff>134406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15F864-7978-4AD4-8D4D-70245A348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07859" cy="7563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268694</xdr:colOff>
      <xdr:row>46</xdr:row>
      <xdr:rowOff>125065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6080F6-9766-4BBC-B3E5-BF402EB27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89494" cy="8888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20000</v>
      </c>
      <c r="C3" s="17"/>
      <c r="D3" s="10"/>
      <c r="E3">
        <v>2005</v>
      </c>
      <c r="F3" s="3">
        <v>2024</v>
      </c>
      <c r="G3" s="4">
        <f>F3-E3</f>
        <v>19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17500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>
        <f>46.93*10.764</f>
        <v>505.15451999999999</v>
      </c>
      <c r="F6" s="6">
        <f>E6*1.2</f>
        <v>606.18542400000001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19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41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28.5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0.28499999999999998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712.49999999999989</v>
      </c>
      <c r="C12" s="21"/>
      <c r="D12" s="44"/>
      <c r="E12" t="s">
        <v>24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1787.5</v>
      </c>
      <c r="C13" s="21"/>
      <c r="D13" s="44"/>
      <c r="E13">
        <v>570</v>
      </c>
      <c r="G13" s="13" t="s">
        <v>25</v>
      </c>
      <c r="H13" s="48">
        <v>575</v>
      </c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17500</v>
      </c>
      <c r="C14" s="17"/>
      <c r="D14" s="10"/>
      <c r="E14" s="6">
        <v>17500</v>
      </c>
      <c r="G14" s="13"/>
      <c r="H14" s="31">
        <v>17000</v>
      </c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19287.5</v>
      </c>
      <c r="C15" s="17"/>
      <c r="D15" s="10"/>
      <c r="E15" s="6">
        <f>E14*E13</f>
        <v>9975000</v>
      </c>
      <c r="G15" s="13"/>
      <c r="H15" s="13">
        <f>H14*H13</f>
        <v>9775000</v>
      </c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505</v>
      </c>
      <c r="C16" s="38"/>
      <c r="D16" s="8"/>
      <c r="E16" s="5">
        <f>E15/505</f>
        <v>19752.475247524751</v>
      </c>
      <c r="F16" s="5"/>
      <c r="G16" s="5"/>
      <c r="H16" s="6">
        <f>H15/505</f>
        <v>19356.435643564357</v>
      </c>
      <c r="M16" s="33"/>
    </row>
    <row r="17" spans="1:14" ht="16.5" x14ac:dyDescent="0.3">
      <c r="A17" s="16" t="s">
        <v>11</v>
      </c>
      <c r="B17" s="23">
        <f>B15*B16</f>
        <v>9740187.5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>
        <f>606*B4</f>
        <v>1515000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B17*0.025/12</f>
        <v>20292.057291666668</v>
      </c>
      <c r="C19" s="39"/>
      <c r="D19" s="10"/>
      <c r="E19" s="54" t="s">
        <v>26</v>
      </c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540</v>
      </c>
      <c r="C25" s="8"/>
      <c r="D25" s="8"/>
      <c r="E25" s="8">
        <v>6600000</v>
      </c>
      <c r="F25" s="10">
        <f t="shared" ref="F25:F31" si="0">E25/B25</f>
        <v>12222.222222222223</v>
      </c>
      <c r="G25" s="10" t="e">
        <f>E25/C25</f>
        <v>#DIV/0!</v>
      </c>
      <c r="H25" s="10" t="e">
        <f>E25/#REF!</f>
        <v>#REF!</v>
      </c>
      <c r="I25" s="8">
        <f>C25/B25</f>
        <v>0</v>
      </c>
      <c r="J25" s="15"/>
    </row>
    <row r="26" spans="1:14" ht="17.25" x14ac:dyDescent="0.3">
      <c r="B26" s="9">
        <f>C26/1.6</f>
        <v>531.25</v>
      </c>
      <c r="C26" s="8">
        <v>850</v>
      </c>
      <c r="D26" s="8"/>
      <c r="E26" s="8">
        <v>7000000</v>
      </c>
      <c r="F26" s="10">
        <f t="shared" si="0"/>
        <v>13176.470588235294</v>
      </c>
      <c r="G26" s="10">
        <f>E26/C26</f>
        <v>8235.2941176470595</v>
      </c>
      <c r="H26" s="10" t="e">
        <f>E26/#REF!</f>
        <v>#REF!</v>
      </c>
      <c r="I26" s="8">
        <f>C26/B26</f>
        <v>1.6</v>
      </c>
      <c r="J26" s="15"/>
    </row>
    <row r="27" spans="1:14" x14ac:dyDescent="0.25">
      <c r="B27" s="9">
        <v>508</v>
      </c>
      <c r="C27" s="8"/>
      <c r="D27" s="8"/>
      <c r="E27" s="10">
        <v>8250000</v>
      </c>
      <c r="F27" s="10">
        <f t="shared" si="0"/>
        <v>16240.157480314962</v>
      </c>
      <c r="G27" s="10" t="e">
        <f t="shared" ref="G27:G31" si="1">E27/C27</f>
        <v>#DIV/0!</v>
      </c>
      <c r="H27" s="10" t="e">
        <f>E27/#REF!</f>
        <v>#REF!</v>
      </c>
      <c r="I27" s="8">
        <f>C27/B27</f>
        <v>0</v>
      </c>
    </row>
    <row r="28" spans="1:14" x14ac:dyDescent="0.25">
      <c r="B28" s="9">
        <v>620</v>
      </c>
      <c r="C28" s="8"/>
      <c r="D28" s="8"/>
      <c r="E28" s="10">
        <v>10800000</v>
      </c>
      <c r="F28" s="10">
        <f t="shared" si="0"/>
        <v>17419.354838709678</v>
      </c>
      <c r="G28" s="10" t="e">
        <f t="shared" si="1"/>
        <v>#DIV/0!</v>
      </c>
      <c r="H28" s="10" t="e">
        <f>E28/#REF!</f>
        <v>#REF!</v>
      </c>
      <c r="I28" s="8" t="e">
        <f>#REF!/B28</f>
        <v>#REF!</v>
      </c>
    </row>
    <row r="29" spans="1:14" x14ac:dyDescent="0.25">
      <c r="B29" s="9"/>
      <c r="C29" s="25">
        <v>700</v>
      </c>
      <c r="E29" s="26">
        <v>9000000</v>
      </c>
      <c r="F29" s="26" t="e">
        <f t="shared" si="0"/>
        <v>#DIV/0!</v>
      </c>
      <c r="G29" s="10">
        <f t="shared" si="1"/>
        <v>12857.142857142857</v>
      </c>
      <c r="H29" s="26" t="e">
        <f>E29/#REF!</f>
        <v>#REF!</v>
      </c>
      <c r="I29" s="8" t="e">
        <f>C29/B29</f>
        <v>#DIV/0!</v>
      </c>
    </row>
    <row r="30" spans="1:14" x14ac:dyDescent="0.25">
      <c r="B30" s="7">
        <v>650</v>
      </c>
      <c r="E30" s="26">
        <v>11500000</v>
      </c>
      <c r="F30" s="26">
        <f t="shared" si="0"/>
        <v>17692.307692307691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B31" s="7">
        <v>750</v>
      </c>
      <c r="E31" s="25">
        <v>13500000</v>
      </c>
      <c r="F31" s="26">
        <f t="shared" si="0"/>
        <v>18000</v>
      </c>
      <c r="G31" s="26" t="e">
        <f t="shared" si="1"/>
        <v>#DIV/0!</v>
      </c>
      <c r="H31" s="26" t="e">
        <f>E31/#REF!</f>
        <v>#REF!</v>
      </c>
    </row>
    <row r="33" spans="1:8" x14ac:dyDescent="0.25">
      <c r="A33">
        <v>826</v>
      </c>
      <c r="B33">
        <v>8950000</v>
      </c>
      <c r="C33">
        <f t="shared" ref="C33:C39" si="2">B33/A33</f>
        <v>10835.351089588377</v>
      </c>
      <c r="D33">
        <v>626500</v>
      </c>
      <c r="E33">
        <v>30000</v>
      </c>
      <c r="F33">
        <f t="shared" ref="F33:F39" si="3">E33+D33+B33</f>
        <v>9606500</v>
      </c>
      <c r="G33">
        <f t="shared" ref="G33:G39" si="4">F33/A33</f>
        <v>11630.145278450364</v>
      </c>
      <c r="H33" s="6">
        <f>A33/1.2</f>
        <v>688.33333333333337</v>
      </c>
    </row>
    <row r="34" spans="1:8" x14ac:dyDescent="0.25">
      <c r="A34">
        <f>80*10.764</f>
        <v>861.11999999999989</v>
      </c>
      <c r="B34">
        <v>12000000</v>
      </c>
      <c r="C34">
        <f t="shared" si="2"/>
        <v>13935.340022296547</v>
      </c>
      <c r="D34">
        <v>840000</v>
      </c>
      <c r="E34">
        <v>30000</v>
      </c>
      <c r="F34">
        <f t="shared" si="3"/>
        <v>12870000</v>
      </c>
      <c r="G34">
        <f t="shared" si="4"/>
        <v>14945.652173913046</v>
      </c>
      <c r="H34" s="6"/>
    </row>
    <row r="35" spans="1:8" x14ac:dyDescent="0.25">
      <c r="A35">
        <f>62.75*10.764</f>
        <v>675.44099999999992</v>
      </c>
      <c r="B35">
        <v>9100000</v>
      </c>
      <c r="C35">
        <f t="shared" si="2"/>
        <v>13472.67933098524</v>
      </c>
      <c r="D35">
        <v>153000</v>
      </c>
      <c r="E35">
        <v>30000</v>
      </c>
      <c r="F35">
        <f t="shared" si="3"/>
        <v>9283000</v>
      </c>
      <c r="G35">
        <f t="shared" si="4"/>
        <v>13743.613431817141</v>
      </c>
    </row>
    <row r="36" spans="1:8" x14ac:dyDescent="0.25">
      <c r="A36">
        <v>698</v>
      </c>
      <c r="B36">
        <v>6000000</v>
      </c>
      <c r="C36">
        <f t="shared" si="2"/>
        <v>8595.9885386819478</v>
      </c>
      <c r="D36">
        <v>158500</v>
      </c>
      <c r="E36">
        <v>30000</v>
      </c>
      <c r="F36">
        <f t="shared" si="3"/>
        <v>6188500</v>
      </c>
      <c r="G36">
        <f t="shared" si="4"/>
        <v>8866.0458452722069</v>
      </c>
    </row>
    <row r="37" spans="1:8" ht="15.75" x14ac:dyDescent="0.25">
      <c r="A37" s="52">
        <f>46.93*10.764</f>
        <v>505.15451999999999</v>
      </c>
      <c r="B37" s="53">
        <v>8100000</v>
      </c>
      <c r="C37" s="53">
        <f t="shared" si="2"/>
        <v>16034.697660430713</v>
      </c>
      <c r="D37">
        <v>567000</v>
      </c>
      <c r="E37">
        <v>30000</v>
      </c>
      <c r="F37">
        <f t="shared" si="3"/>
        <v>8697000</v>
      </c>
      <c r="G37">
        <f t="shared" si="4"/>
        <v>17216.514265773571</v>
      </c>
    </row>
    <row r="38" spans="1:8" ht="15.75" x14ac:dyDescent="0.25">
      <c r="A38" s="51"/>
      <c r="B38"/>
      <c r="C38" t="e">
        <f t="shared" si="2"/>
        <v>#DIV/0!</v>
      </c>
      <c r="D38">
        <v>1194000</v>
      </c>
      <c r="E38">
        <v>30000</v>
      </c>
      <c r="F38">
        <f t="shared" si="3"/>
        <v>1224000</v>
      </c>
      <c r="G38" t="e">
        <f t="shared" si="4"/>
        <v>#DIV/0!</v>
      </c>
    </row>
    <row r="39" spans="1:8" ht="15.75" x14ac:dyDescent="0.25">
      <c r="A39" s="30"/>
      <c r="C39" t="e">
        <f t="shared" si="2"/>
        <v>#DIV/0!</v>
      </c>
      <c r="D39">
        <v>1220500</v>
      </c>
      <c r="E39">
        <v>30000</v>
      </c>
      <c r="F39">
        <f t="shared" si="3"/>
        <v>1250500</v>
      </c>
      <c r="G39" t="e">
        <f t="shared" si="4"/>
        <v>#DIV/0!</v>
      </c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4" zoomScale="148" zoomScaleNormal="148" workbookViewId="0">
      <selection activeCell="I2" sqref="I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Sheet8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2024-05-02T05:28:57Z</dcterms:modified>
</cp:coreProperties>
</file>