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Madam Cama Road Branch Mumbai\Shalini Shriwastav\"/>
    </mc:Choice>
  </mc:AlternateContent>
  <xr:revisionPtr revIDLastSave="0" documentId="13_ncr:1_{6A671DB9-1F84-4563-AEAA-0E3CD4F7C396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G29" i="4"/>
  <c r="G28" i="4"/>
  <c r="C5" i="25" l="1"/>
  <c r="C4" i="25"/>
  <c r="C3" i="25"/>
  <c r="P2" i="4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<sst xmlns="http://schemas.openxmlformats.org/spreadsheetml/2006/main" count="134" uniqueCount="92">
  <si>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</si>
  <si>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</si>
  <si>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</si>
  <si>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</si>
  <si>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</si>
  <si>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</si>
  <si>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</si>
  <si>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</si>
  <si>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</si>
  <si>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</si>
  <si>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</si>
  <si>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</si>
  <si>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</si>
  <si>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</si>
  <si>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</si>
  <si>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</si>
  <si>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</si>
  <si>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</si>
  <si>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</si>
  <si>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</si>
  <si>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</si>
  <si>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</si>
  <si>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</si>
  <si>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</si>
  <si>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</si>
  <si>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</si>
  <si>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</si>
  <si>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</si>
  <si>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</si>
  <si>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</si>
  <si>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</si>
  <si>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</si>
  <si>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</si>
  <si>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</si>
  <si>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</si>
  <si>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</si>
  <si>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</si>
  <si>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</si>
  <si>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</si>
  <si>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</si>
  <si>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</si>
  <si>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</si>
  <si>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</si>
  <si>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</si>
  <si>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</si>
  <si>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</si>
  <si>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</si>
  <si>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</si>
  <si>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</si>
  <si>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</si>
  <si>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</si>
  <si>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</si>
  <si>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</si>
  <si>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</si>
  <si>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</si>
  <si>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</si>
  <si>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</si>
  <si>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</si>
  <si>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</si>
  <si>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</si>
  <si>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</si>
  <si>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</si>
  <si>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</si>
  <si>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</si>
  <si>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</si>
  <si>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</si>
  <si>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</si>
  <si>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</si>
  <si>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</si>
  <si>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</si>
  <si>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</si>
  <si>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</si>
  <si>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</si>
  <si>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</si>
  <si>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</si>
  <si>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</si>
  <si>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</si>
  <si>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</si>
  <si>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</si>
  <si>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</si>
  <si>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</si>
  <si>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</si>
  <si>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</si>
  <si>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</si>
  <si>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ENCL BALC</t>
  </si>
  <si>
    <t>TERRACE</t>
  </si>
  <si>
    <t>BALC</t>
  </si>
  <si>
    <t>TACA</t>
  </si>
  <si>
    <t>IGR-19.04.24</t>
  </si>
  <si>
    <t>16.04.2024</t>
  </si>
  <si>
    <t>IGR-10.04.24</t>
  </si>
  <si>
    <t>IGR-26.03.24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</si>
</sst>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849C6-B5FA-4246-A7B3-AD710C181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D51AC4-E31B-48F4-A94C-4F64C93A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86CC01-59D2-4A4F-865B-7D0B84FE9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82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80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81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2024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2024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Q16" sqref="Q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11000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8500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19"/>
    </row>
    <row r="13" spans="1:6" x14ac:dyDescent="0.25">
      <c r="A13" s="16" t="s">
        <v>22</v>
      </c>
      <c r="B13" s="20"/>
      <c r="C13" s="21">
        <f>C6-C12</f>
        <v>2500</v>
      </c>
      <c r="D13" s="19"/>
    </row>
    <row r="14" spans="1:6" x14ac:dyDescent="0.25">
      <c r="A14" s="16" t="s">
        <v>15</v>
      </c>
      <c r="B14" s="20"/>
      <c r="C14" s="21">
        <f>C5</f>
        <v>8500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C14+C13</f>
        <v>11000</v>
      </c>
      <c r="D16" s="19"/>
    </row>
    <row r="17" spans="1:4" x14ac:dyDescent="0.25">
      <c r="B17" s="25"/>
      <c r="C17" s="26"/>
      <c r="D17" s="19"/>
    </row>
    <row r="18" spans="1:4" x14ac:dyDescent="0.25">
      <c r="A18" s="75" t="str">
        <f>E3</f>
        <v>ACA</v>
      </c>
      <c r="B18" s="7"/>
      <c r="C18" s="31">
        <v>774</v>
      </c>
      <c r="D18" s="19"/>
    </row>
    <row r="19" spans="1:4" x14ac:dyDescent="0.25">
      <c r="A19" s="16" t="s">
        <v>73</v>
      </c>
      <c r="B19" s="6"/>
      <c r="C19" s="32">
        <f>C18*C16</f>
        <v>8514000</v>
      </c>
      <c r="D19" s="33"/>
    </row>
    <row r="20" spans="1:4" x14ac:dyDescent="0.25">
      <c r="A20" s="16" t="s">
        <v>24</v>
      </c>
      <c r="C20" s="34">
        <f>C19*90%</f>
        <v>7662600</v>
      </c>
      <c r="D20" s="19"/>
    </row>
    <row r="21" spans="1:4" x14ac:dyDescent="0.25">
      <c r="A21" s="16" t="s">
        <v>25</v>
      </c>
      <c r="C21" s="34">
        <f>C19*80%</f>
        <v>6811200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1935000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17737.5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F2" sqref="F2:S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774</v>
      </c>
      <c r="C2" s="4">
        <f t="shared" ref="C2:C16" si="1">B2*1.2</f>
        <v>928.8</v>
      </c>
      <c r="D2" s="4">
        <f t="shared" ref="D2:D16" si="2">C2*1.2</f>
        <v>1114.56</v>
      </c>
      <c r="E2" s="5">
        <f t="shared" ref="E2:E16" si="3">R2</f>
        <v>8566634</v>
      </c>
      <c r="F2" s="77">
        <f t="shared" ref="F2:F15" si="4">ROUND((E2/B2),0)</f>
        <v>11068</v>
      </c>
      <c r="G2" s="77">
        <f t="shared" ref="G2:G15" si="5">ROUND((E2/C2),0)</f>
        <v>9223</v>
      </c>
      <c r="H2" s="77">
        <f t="shared" ref="H2:H15" si="6">ROUND((E2/D2),0)</f>
        <v>7686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774</v>
      </c>
      <c r="R2" s="78">
        <v>8566634</v>
      </c>
      <c r="S2" s="78" t="s">
        <v>88</v>
      </c>
    </row>
    <row r="3" spans="1:19" x14ac:dyDescent="0.25">
      <c r="A3" s="4">
        <v>2</v>
      </c>
      <c r="B3" s="4">
        <f t="shared" si="0"/>
        <v>711</v>
      </c>
      <c r="C3" s="4">
        <f t="shared" si="1"/>
        <v>853.19999999999993</v>
      </c>
      <c r="D3" s="4">
        <f t="shared" si="2"/>
        <v>1023.8399999999999</v>
      </c>
      <c r="E3" s="5">
        <f t="shared" si="3"/>
        <v>7483736</v>
      </c>
      <c r="F3" s="77">
        <f t="shared" si="4"/>
        <v>10526</v>
      </c>
      <c r="G3" s="77">
        <f t="shared" si="5"/>
        <v>8771</v>
      </c>
      <c r="H3" s="77">
        <f t="shared" si="6"/>
        <v>7309</v>
      </c>
      <c r="I3" s="77">
        <f t="shared" si="7"/>
        <v>0</v>
      </c>
      <c r="J3" s="77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711</v>
      </c>
      <c r="R3" s="78">
        <v>7483736</v>
      </c>
      <c r="S3" s="78" t="s">
        <v>90</v>
      </c>
    </row>
    <row r="4" spans="1:19" x14ac:dyDescent="0.25">
      <c r="A4" s="4">
        <v>3</v>
      </c>
      <c r="B4" s="4">
        <f t="shared" si="0"/>
        <v>979</v>
      </c>
      <c r="C4" s="4">
        <f t="shared" si="1"/>
        <v>1174.8</v>
      </c>
      <c r="D4" s="4">
        <f t="shared" si="2"/>
        <v>1409.76</v>
      </c>
      <c r="E4" s="5">
        <f t="shared" si="3"/>
        <v>10370579</v>
      </c>
      <c r="F4" s="4">
        <f t="shared" si="4"/>
        <v>10593</v>
      </c>
      <c r="G4" s="4">
        <f t="shared" si="5"/>
        <v>8828</v>
      </c>
      <c r="H4" s="4">
        <f t="shared" si="6"/>
        <v>7356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979</v>
      </c>
      <c r="R4" s="2">
        <v>10370579</v>
      </c>
      <c r="S4" s="2" t="s">
        <v>91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5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 t="s">
        <v>83</v>
      </c>
      <c r="G24" s="10">
        <v>589.91</v>
      </c>
    </row>
    <row r="25" spans="1:19" s="10" customFormat="1" x14ac:dyDescent="0.25">
      <c r="F25" s="73" t="s">
        <v>84</v>
      </c>
      <c r="G25" s="10">
        <v>91.93</v>
      </c>
    </row>
    <row r="26" spans="1:19" s="10" customFormat="1" x14ac:dyDescent="0.25">
      <c r="F26" s="73" t="s">
        <v>85</v>
      </c>
      <c r="G26" s="10">
        <v>68.709999999999994</v>
      </c>
    </row>
    <row r="27" spans="1:19" s="10" customFormat="1" x14ac:dyDescent="0.25">
      <c r="F27" s="73" t="s">
        <v>86</v>
      </c>
      <c r="G27" s="10">
        <v>23.52</v>
      </c>
    </row>
    <row r="28" spans="1:19" s="10" customFormat="1" x14ac:dyDescent="0.25">
      <c r="C28" s="71" t="s">
        <v>74</v>
      </c>
      <c r="D28" s="71" t="s">
        <v>89</v>
      </c>
      <c r="F28" s="56" t="s">
        <v>87</v>
      </c>
      <c r="G28" s="56">
        <f>SUM(G24:G27)</f>
        <v>774.06999999999994</v>
      </c>
    </row>
    <row r="29" spans="1:19" s="10" customFormat="1" x14ac:dyDescent="0.25">
      <c r="C29" s="71" t="s">
        <v>1</v>
      </c>
      <c r="D29" s="71">
        <v>7882135</v>
      </c>
      <c r="F29" s="56" t="s">
        <v>71</v>
      </c>
      <c r="G29" s="56">
        <f>G28*1.1</f>
        <v>851.47699999999998</v>
      </c>
      <c r="H29" s="10">
        <f>G29/G28</f>
        <v>1.1000000000000001</v>
      </c>
    </row>
    <row r="30" spans="1:19" s="10" customFormat="1" x14ac:dyDescent="0.25">
      <c r="F30" s="56" t="s">
        <v>72</v>
      </c>
      <c r="G30" s="56">
        <v>11000</v>
      </c>
    </row>
    <row r="31" spans="1:19" s="10" customFormat="1" x14ac:dyDescent="0.25">
      <c r="C31" s="74"/>
      <c r="D31" s="74"/>
      <c r="F31" s="74" t="s">
        <v>73</v>
      </c>
      <c r="G31" s="74">
        <f>G28*G30</f>
        <v>8514770</v>
      </c>
      <c r="H31" s="10">
        <f>G31/D29</f>
        <v>1.0802618833602824</v>
      </c>
    </row>
    <row r="32" spans="1:19" s="10" customFormat="1" x14ac:dyDescent="0.25">
      <c r="C32" s="74"/>
      <c r="D32" s="74"/>
      <c r="F32" s="74" t="s">
        <v>24</v>
      </c>
      <c r="G32" s="74">
        <f>G31*90%</f>
        <v>7663293</v>
      </c>
    </row>
    <row r="33" spans="3:7" s="10" customFormat="1" x14ac:dyDescent="0.25">
      <c r="C33" s="74"/>
      <c r="D33" s="74"/>
      <c r="F33" s="74" t="s">
        <v>25</v>
      </c>
      <c r="G33" s="74">
        <f>G31*80%</f>
        <v>6811816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2024-04-30T05:05:44Z</dcterms:modified>
</cp:coreProperties>
</file>