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Sion\Babaram Kashiram Bhosale\"/>
    </mc:Choice>
  </mc:AlternateContent>
  <xr:revisionPtr revIDLastSave="0" documentId="13_ncr:1_{9FED250F-F085-449D-B89D-E8D25131F012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4" l="1"/>
  <c r="Q2" i="4" l="1"/>
  <c r="C10" i="23"/>
  <c r="C5" i="25" l="1"/>
  <c r="C4" i="25"/>
  <c r="C3" i="25"/>
  <c r="B2" i="4"/>
  <c r="C2" i="4" s="1"/>
  <c r="Q3" i="4"/>
  <c r="B3" i="4" s="1"/>
  <c r="C3" i="4" s="1"/>
  <c r="D3" i="4" s="1"/>
  <c r="P4" i="4"/>
  <c r="Q5" i="4"/>
  <c r="Q6" i="4"/>
  <c r="B6" i="4" s="1"/>
  <c r="C6" i="4" s="1"/>
  <c r="B7" i="4"/>
  <c r="C7" i="4" s="1"/>
  <c r="D7" i="4" s="1"/>
  <c r="Q8" i="4"/>
  <c r="B8" i="4" s="1"/>
  <c r="C8" i="4" s="1"/>
  <c r="D8" i="4" s="1"/>
  <c r="P9" i="4"/>
  <c r="B9" i="4" s="1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11" i="4" l="1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1" i="23" l="1"/>
  <c r="C12" i="23" s="1"/>
  <c r="C13" i="23" s="1"/>
  <c r="C16" i="23" s="1"/>
  <c r="C19" i="23" l="1"/>
  <c r="C20" i="23" l="1"/>
  <c r="C21" i="23"/>
  <c r="C25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<sst xmlns="http://schemas.openxmlformats.org/spreadsheetml/2006/main" count="134" uniqueCount="92">
  <si>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</si>
  <si>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</si>
  <si>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</si>
  <si>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</si>
  <si>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</si>
  <si>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</si>
  <si>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</si>
  <si>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</si>
  <si>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</si>
  <si>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</si>
  <si>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</si>
  <si>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</si>
  <si>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</si>
  <si>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</si>
  <si>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</si>
  <si>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</si>
  <si>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</si>
  <si>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</si>
  <si>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</si>
  <si>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</si>
  <si>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</si>
  <si>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</si>
  <si>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</si>
  <si>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</si>
  <si>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</si>
  <si>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</si>
  <si>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</si>
  <si>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</si>
  <si>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</si>
  <si>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</si>
  <si>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</si>
  <si>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</si>
  <si>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</si>
  <si>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</si>
  <si>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</si>
  <si>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</si>
  <si>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</si>
  <si>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</si>
  <si>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</si>
  <si>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</si>
  <si>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</si>
  <si>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</si>
  <si>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</si>
  <si>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</si>
  <si>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</si>
  <si>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</si>
  <si>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</si>
  <si>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</si>
  <si>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</si>
  <si>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</si>
  <si>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</si>
  <si>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</si>
  <si>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</si>
  <si>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</si>
  <si>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</si>
  <si>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</si>
  <si>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</si>
  <si>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</si>
  <si>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</si>
  <si>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</si>
  <si>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</si>
  <si>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</si>
  <si>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</si>
  <si>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</si>
  <si>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</si>
  <si>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</si>
  <si>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</si>
  <si>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</si>
  <si>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</si>
  <si>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</si>
  <si>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</si>
  <si>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</si>
  <si>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</si>
  <si>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</si>
  <si>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</si>
  <si>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</si>
  <si>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</si>
  <si>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</si>
  <si>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</si>
  <si>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</si>
  <si>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</si>
  <si>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</si>
  <si>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</si>
  <si>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</si>
  <si>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23.07.2020</t>
  </si>
  <si>
    <t>OC-2014</t>
  </si>
  <si>
    <t>IGR-22.04.24</t>
  </si>
  <si>
    <t>IGR-08.04.24</t>
  </si>
  <si>
    <t>IGR-20.03.24</t>
  </si>
  <si>
    <t>IGR-29.12.23</t>
  </si>
  <si>
    <t>IGR-16.10.23</t>
  </si>
  <si>
    <t>IGR-13.02.23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</si>
</sst>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2" fillId="5" borderId="10" xfId="0" applyFont="1" applyFill="1" applyBorder="1" applyAlignment="1">
      <alignment vertical="top" wrapText="1"/>
    </xf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1BEABF-9A2C-4D92-B4F5-9EB979FC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BCCA9-32F7-4605-B2A5-43F390B19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C3FBE8-D08B-4894-8278-4FE6B67DF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4BBE40-6B5A-43D8-8947-694092C7F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5A470-2B3B-4455-831A-D5E5029E2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506087</xdr:colOff>
      <xdr:row>45</xdr:row>
      <xdr:rowOff>77407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EC36EC-5A5D-495E-84F4-57F842E9F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40487" cy="8649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210770</xdr:colOff>
      <xdr:row>47</xdr:row>
      <xdr:rowOff>29829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4C45A7-7151-47EB-AA56-4D4F1807D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45170" cy="89833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20244</xdr:colOff>
      <xdr:row>45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584EC9-EA07-479C-81BB-EB298A7A3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54644" cy="87165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48823</xdr:colOff>
      <xdr:row>45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9AF996-C1E7-4CC6-8644-5CBC90433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83223" cy="86308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B6683-499B-40CD-B3E7-89F60BEF4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82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80</v>
      </c>
      <c r="C8" s="56">
        <f>C7*D13%</f>
        <v>288984.69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81</v>
      </c>
      <c r="C9" s="61">
        <f>C6+C8</f>
        <v>318384.69</v>
      </c>
      <c r="D9" s="62" t="s">
        <v>62</v>
      </c>
      <c r="E9" s="63">
        <f>C9/10.764</f>
        <v>29578.659420289856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2014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10</v>
      </c>
      <c r="D13" s="69">
        <f>D12-C13</f>
        <v>90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S8" sqref="S8:T8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workbookViewId="0">
      <selection activeCell="K8" sqref="K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10500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8000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10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50</v>
      </c>
      <c r="D8" s="26">
        <v>2014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15</v>
      </c>
      <c r="D10" s="26"/>
      <c r="F10" s="19"/>
    </row>
    <row r="11" spans="1:6" x14ac:dyDescent="0.25">
      <c r="A11" s="16"/>
      <c r="B11" s="27"/>
      <c r="C11" s="28">
        <f>C10%</f>
        <v>0.15</v>
      </c>
      <c r="D11" s="28"/>
      <c r="F11" s="19"/>
    </row>
    <row r="12" spans="1:6" x14ac:dyDescent="0.25">
      <c r="A12" s="16" t="s">
        <v>21</v>
      </c>
      <c r="B12" s="20"/>
      <c r="C12" s="21">
        <f>C6*C11</f>
        <v>375</v>
      </c>
      <c r="D12" s="19"/>
    </row>
    <row r="13" spans="1:6" x14ac:dyDescent="0.25">
      <c r="A13" s="16" t="s">
        <v>22</v>
      </c>
      <c r="B13" s="20"/>
      <c r="C13" s="21">
        <f>C6-C12</f>
        <v>2125</v>
      </c>
      <c r="D13" s="19"/>
    </row>
    <row r="14" spans="1:6" x14ac:dyDescent="0.25">
      <c r="A14" s="16" t="s">
        <v>15</v>
      </c>
      <c r="B14" s="20"/>
      <c r="C14" s="21">
        <f>C5</f>
        <v>8000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C14+C13</f>
        <v>10125</v>
      </c>
      <c r="D16" s="19"/>
    </row>
    <row r="17" spans="1:4" x14ac:dyDescent="0.25">
      <c r="B17" s="25"/>
      <c r="C17" s="26"/>
      <c r="D17" s="19"/>
    </row>
    <row r="18" spans="1:4" x14ac:dyDescent="0.25">
      <c r="A18" s="75" t="str">
        <f>E3</f>
        <v>ACA</v>
      </c>
      <c r="B18" s="7"/>
      <c r="C18" s="31">
        <v>421</v>
      </c>
      <c r="D18" s="19"/>
    </row>
    <row r="19" spans="1:4" x14ac:dyDescent="0.25">
      <c r="A19" s="16" t="s">
        <v>73</v>
      </c>
      <c r="B19" s="6"/>
      <c r="C19" s="32">
        <f>C18*C16</f>
        <v>4262625</v>
      </c>
      <c r="D19" s="33"/>
    </row>
    <row r="20" spans="1:4" x14ac:dyDescent="0.25">
      <c r="A20" s="16" t="s">
        <v>24</v>
      </c>
      <c r="C20" s="34">
        <f>C19*85%</f>
        <v>3623231.25</v>
      </c>
      <c r="D20" s="19"/>
    </row>
    <row r="21" spans="1:4" x14ac:dyDescent="0.25">
      <c r="A21" s="16" t="s">
        <v>25</v>
      </c>
      <c r="C21" s="34">
        <f>C19*70%</f>
        <v>2983837.5</v>
      </c>
      <c r="D21" s="19"/>
    </row>
    <row r="22" spans="1:4" x14ac:dyDescent="0.25">
      <c r="A22" s="16"/>
      <c r="D22" s="35"/>
    </row>
    <row r="23" spans="1:4" x14ac:dyDescent="0.25">
      <c r="A23" s="36" t="s">
        <v>26</v>
      </c>
      <c r="B23" s="37"/>
      <c r="C23" s="38">
        <f>C4*C18</f>
        <v>1052500</v>
      </c>
      <c r="D23"/>
    </row>
    <row r="24" spans="1:4" x14ac:dyDescent="0.25">
      <c r="A24" s="16" t="s">
        <v>27</v>
      </c>
      <c r="D24"/>
    </row>
    <row r="25" spans="1:4" x14ac:dyDescent="0.25">
      <c r="A25" s="39" t="s">
        <v>28</v>
      </c>
      <c r="B25" s="17"/>
      <c r="C25" s="34">
        <f>C19*0.025/12</f>
        <v>8880.46875</v>
      </c>
      <c r="D25"/>
    </row>
    <row r="26" spans="1:4" x14ac:dyDescent="0.25">
      <c r="C26" s="34"/>
      <c r="D26"/>
    </row>
    <row r="27" spans="1:4" x14ac:dyDescent="0.25">
      <c r="C27" s="34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P8" sqref="P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791.66666666666674</v>
      </c>
      <c r="C2" s="4">
        <f t="shared" ref="C2:C16" si="1">B2*1.2</f>
        <v>950</v>
      </c>
      <c r="D2" s="4">
        <f t="shared" ref="D2:D16" si="2">C2*1.2</f>
        <v>1140</v>
      </c>
      <c r="E2" s="5">
        <f t="shared" ref="E2:E16" si="3">R2</f>
        <v>7500000</v>
      </c>
      <c r="F2" s="77">
        <f t="shared" ref="F2:F15" si="4">ROUND((E2/B2),0)</f>
        <v>9474</v>
      </c>
      <c r="G2" s="77">
        <f t="shared" ref="G2:G15" si="5">ROUND((E2/C2),0)</f>
        <v>7895</v>
      </c>
      <c r="H2" s="77">
        <f t="shared" ref="H2:H15" si="6">ROUND((E2/D2),0)</f>
        <v>6579</v>
      </c>
      <c r="I2" s="77">
        <f t="shared" ref="I2:I15" si="7">T2</f>
        <v>0</v>
      </c>
      <c r="J2" s="77">
        <f t="shared" ref="J2:J15" si="8">U2</f>
        <v>0</v>
      </c>
      <c r="K2" s="7"/>
      <c r="L2" s="7"/>
      <c r="M2" s="7"/>
      <c r="N2" s="7"/>
      <c r="O2" s="7">
        <v>0</v>
      </c>
      <c r="P2" s="7">
        <v>950</v>
      </c>
      <c r="Q2" s="7">
        <f t="shared" ref="Q2" si="9">P2/1.2</f>
        <v>791.66666666666674</v>
      </c>
      <c r="R2" s="78">
        <v>7500000</v>
      </c>
      <c r="S2" s="78" t="s">
        <v>86</v>
      </c>
    </row>
    <row r="3" spans="1:19" x14ac:dyDescent="0.25">
      <c r="A3" s="4">
        <v>2</v>
      </c>
      <c r="B3" s="4">
        <f t="shared" si="0"/>
        <v>429.16666666666669</v>
      </c>
      <c r="C3" s="4">
        <f t="shared" si="1"/>
        <v>515</v>
      </c>
      <c r="D3" s="4">
        <f t="shared" si="2"/>
        <v>618</v>
      </c>
      <c r="E3" s="5">
        <f t="shared" si="3"/>
        <v>4000000</v>
      </c>
      <c r="F3" s="80">
        <f t="shared" si="4"/>
        <v>9320</v>
      </c>
      <c r="G3" s="80">
        <f t="shared" si="5"/>
        <v>7767</v>
      </c>
      <c r="H3" s="80">
        <f t="shared" si="6"/>
        <v>6472</v>
      </c>
      <c r="I3" s="80">
        <f t="shared" si="7"/>
        <v>0</v>
      </c>
      <c r="J3" s="80">
        <f t="shared" si="8"/>
        <v>0</v>
      </c>
      <c r="K3" s="81"/>
      <c r="L3" s="81"/>
      <c r="M3" s="81"/>
      <c r="N3" s="81"/>
      <c r="O3" s="81">
        <v>0</v>
      </c>
      <c r="P3" s="81">
        <v>515</v>
      </c>
      <c r="Q3" s="81">
        <f t="shared" ref="Q3:Q8" si="10">P3/1.2</f>
        <v>429.16666666666669</v>
      </c>
      <c r="R3" s="82">
        <v>4000000</v>
      </c>
      <c r="S3" s="82" t="s">
        <v>87</v>
      </c>
    </row>
    <row r="4" spans="1:19" x14ac:dyDescent="0.25">
      <c r="A4" s="4">
        <v>3</v>
      </c>
      <c r="B4" s="4">
        <f t="shared" si="0"/>
        <v>449</v>
      </c>
      <c r="C4" s="4">
        <f t="shared" si="1"/>
        <v>538.79999999999995</v>
      </c>
      <c r="D4" s="4">
        <f t="shared" si="2"/>
        <v>646.55999999999995</v>
      </c>
      <c r="E4" s="5">
        <f t="shared" si="3"/>
        <v>4950000</v>
      </c>
      <c r="F4" s="80">
        <f t="shared" si="4"/>
        <v>11024</v>
      </c>
      <c r="G4" s="80">
        <f t="shared" si="5"/>
        <v>9187</v>
      </c>
      <c r="H4" s="80">
        <f t="shared" si="6"/>
        <v>7656</v>
      </c>
      <c r="I4" s="80">
        <f t="shared" si="7"/>
        <v>0</v>
      </c>
      <c r="J4" s="80">
        <f t="shared" si="8"/>
        <v>0</v>
      </c>
      <c r="K4" s="81"/>
      <c r="L4" s="81"/>
      <c r="M4" s="81"/>
      <c r="N4" s="81"/>
      <c r="O4" s="81">
        <v>0</v>
      </c>
      <c r="P4" s="81">
        <f t="shared" ref="P4:P10" si="11">O4/1.2</f>
        <v>0</v>
      </c>
      <c r="Q4" s="81">
        <v>449</v>
      </c>
      <c r="R4" s="82">
        <v>4950000</v>
      </c>
      <c r="S4" s="82" t="s">
        <v>88</v>
      </c>
    </row>
    <row r="5" spans="1:19" x14ac:dyDescent="0.25">
      <c r="A5" s="4">
        <v>4</v>
      </c>
      <c r="B5" s="4">
        <f t="shared" si="0"/>
        <v>470.83333333333337</v>
      </c>
      <c r="C5" s="4">
        <f t="shared" si="1"/>
        <v>565</v>
      </c>
      <c r="D5" s="4">
        <f t="shared" si="2"/>
        <v>678</v>
      </c>
      <c r="E5" s="5">
        <f t="shared" si="3"/>
        <v>4900000</v>
      </c>
      <c r="F5" s="77">
        <f t="shared" si="4"/>
        <v>10407</v>
      </c>
      <c r="G5" s="77">
        <f t="shared" si="5"/>
        <v>8673</v>
      </c>
      <c r="H5" s="77">
        <f t="shared" si="6"/>
        <v>7227</v>
      </c>
      <c r="I5" s="77">
        <f t="shared" si="7"/>
        <v>0</v>
      </c>
      <c r="J5" s="77">
        <f t="shared" si="8"/>
        <v>0</v>
      </c>
      <c r="K5" s="7"/>
      <c r="L5" s="7"/>
      <c r="M5" s="7"/>
      <c r="N5" s="7"/>
      <c r="O5" s="7">
        <v>0</v>
      </c>
      <c r="P5" s="7">
        <v>565</v>
      </c>
      <c r="Q5" s="7">
        <f t="shared" si="10"/>
        <v>470.83333333333337</v>
      </c>
      <c r="R5" s="78">
        <v>4900000</v>
      </c>
      <c r="S5" s="78" t="s">
        <v>89</v>
      </c>
    </row>
    <row r="6" spans="1:19" x14ac:dyDescent="0.25">
      <c r="A6" s="4">
        <v>5</v>
      </c>
      <c r="B6" s="4">
        <f t="shared" si="0"/>
        <v>437.5</v>
      </c>
      <c r="C6" s="4">
        <f t="shared" si="1"/>
        <v>525</v>
      </c>
      <c r="D6" s="4">
        <f t="shared" si="2"/>
        <v>630</v>
      </c>
      <c r="E6" s="5">
        <f t="shared" si="3"/>
        <v>4500000</v>
      </c>
      <c r="F6" s="80">
        <f t="shared" si="4"/>
        <v>10286</v>
      </c>
      <c r="G6" s="80">
        <f t="shared" si="5"/>
        <v>8571</v>
      </c>
      <c r="H6" s="80">
        <f t="shared" si="6"/>
        <v>7143</v>
      </c>
      <c r="I6" s="80">
        <f t="shared" si="7"/>
        <v>0</v>
      </c>
      <c r="J6" s="80">
        <f t="shared" si="8"/>
        <v>0</v>
      </c>
      <c r="K6" s="81"/>
      <c r="L6" s="81"/>
      <c r="M6" s="81"/>
      <c r="N6" s="81"/>
      <c r="O6" s="81">
        <v>0</v>
      </c>
      <c r="P6" s="81">
        <v>525</v>
      </c>
      <c r="Q6" s="81">
        <f t="shared" si="10"/>
        <v>437.5</v>
      </c>
      <c r="R6" s="82">
        <v>4500000</v>
      </c>
      <c r="S6" s="82" t="s">
        <v>90</v>
      </c>
    </row>
    <row r="7" spans="1:19" x14ac:dyDescent="0.25">
      <c r="A7" s="4">
        <v>6</v>
      </c>
      <c r="B7" s="4">
        <f t="shared" si="0"/>
        <v>625</v>
      </c>
      <c r="C7" s="4">
        <f t="shared" si="1"/>
        <v>750</v>
      </c>
      <c r="D7" s="4">
        <f t="shared" si="2"/>
        <v>900</v>
      </c>
      <c r="E7" s="5">
        <f t="shared" si="3"/>
        <v>7950000</v>
      </c>
      <c r="F7" s="4">
        <f t="shared" si="4"/>
        <v>12720</v>
      </c>
      <c r="G7" s="4">
        <f t="shared" si="5"/>
        <v>10600</v>
      </c>
      <c r="H7" s="4">
        <f t="shared" si="6"/>
        <v>8833</v>
      </c>
      <c r="I7" s="4">
        <f t="shared" si="7"/>
        <v>0</v>
      </c>
      <c r="J7" s="4">
        <f t="shared" si="8"/>
        <v>0</v>
      </c>
      <c r="O7">
        <v>0</v>
      </c>
      <c r="P7">
        <v>750</v>
      </c>
      <c r="Q7">
        <f t="shared" si="10"/>
        <v>625</v>
      </c>
      <c r="R7" s="2">
        <v>7950000</v>
      </c>
      <c r="S7" s="2"/>
    </row>
    <row r="8" spans="1:19" x14ac:dyDescent="0.25">
      <c r="A8" s="4">
        <v>7</v>
      </c>
      <c r="B8" s="4">
        <f t="shared" si="0"/>
        <v>645.83333333333337</v>
      </c>
      <c r="C8" s="4">
        <f t="shared" si="1"/>
        <v>775</v>
      </c>
      <c r="D8" s="4">
        <f t="shared" si="2"/>
        <v>930</v>
      </c>
      <c r="E8" s="5">
        <f t="shared" si="3"/>
        <v>6800000</v>
      </c>
      <c r="F8" s="4">
        <f t="shared" si="4"/>
        <v>10529</v>
      </c>
      <c r="G8" s="4">
        <f t="shared" si="5"/>
        <v>8774</v>
      </c>
      <c r="H8" s="4">
        <f t="shared" si="6"/>
        <v>7312</v>
      </c>
      <c r="I8" s="4">
        <f t="shared" si="7"/>
        <v>0</v>
      </c>
      <c r="J8" s="4">
        <f t="shared" si="8"/>
        <v>0</v>
      </c>
      <c r="O8">
        <v>0</v>
      </c>
      <c r="P8">
        <v>775</v>
      </c>
      <c r="Q8">
        <f t="shared" si="10"/>
        <v>645.83333333333337</v>
      </c>
      <c r="R8" s="2">
        <v>6800000</v>
      </c>
      <c r="S8" s="2"/>
    </row>
    <row r="9" spans="1:19" x14ac:dyDescent="0.25">
      <c r="A9" s="4">
        <v>8</v>
      </c>
      <c r="B9" s="4">
        <f t="shared" si="0"/>
        <v>450</v>
      </c>
      <c r="C9" s="4">
        <f t="shared" si="1"/>
        <v>540</v>
      </c>
      <c r="D9" s="4">
        <f t="shared" si="2"/>
        <v>648</v>
      </c>
      <c r="E9" s="5">
        <f t="shared" si="3"/>
        <v>7500000</v>
      </c>
      <c r="F9" s="4">
        <f t="shared" si="4"/>
        <v>16667</v>
      </c>
      <c r="G9" s="4">
        <f t="shared" si="5"/>
        <v>13889</v>
      </c>
      <c r="H9" s="4">
        <f t="shared" si="6"/>
        <v>11574</v>
      </c>
      <c r="I9" s="4">
        <f t="shared" si="7"/>
        <v>0</v>
      </c>
      <c r="J9" s="4">
        <f t="shared" si="8"/>
        <v>0</v>
      </c>
      <c r="O9">
        <v>0</v>
      </c>
      <c r="P9">
        <f t="shared" si="11"/>
        <v>0</v>
      </c>
      <c r="Q9">
        <v>450</v>
      </c>
      <c r="R9" s="2">
        <v>7500000</v>
      </c>
      <c r="S9" s="2"/>
    </row>
    <row r="10" spans="1:19" x14ac:dyDescent="0.25">
      <c r="A10" s="4">
        <v>9</v>
      </c>
      <c r="B10" s="4">
        <f t="shared" si="0"/>
        <v>450</v>
      </c>
      <c r="C10" s="4">
        <f t="shared" si="1"/>
        <v>540</v>
      </c>
      <c r="D10" s="4">
        <f t="shared" si="2"/>
        <v>648</v>
      </c>
      <c r="E10" s="5">
        <f t="shared" si="3"/>
        <v>7300000</v>
      </c>
      <c r="F10" s="4">
        <f t="shared" si="4"/>
        <v>16222</v>
      </c>
      <c r="G10" s="4">
        <f t="shared" si="5"/>
        <v>13519</v>
      </c>
      <c r="H10" s="4">
        <f t="shared" si="6"/>
        <v>11265</v>
      </c>
      <c r="I10" s="4">
        <f t="shared" si="7"/>
        <v>0</v>
      </c>
      <c r="J10" s="4">
        <f t="shared" si="8"/>
        <v>0</v>
      </c>
      <c r="O10">
        <v>0</v>
      </c>
      <c r="P10">
        <f t="shared" si="11"/>
        <v>0</v>
      </c>
      <c r="Q10">
        <v>450</v>
      </c>
      <c r="R10" s="2">
        <v>7300000</v>
      </c>
      <c r="S10" s="2"/>
    </row>
    <row r="11" spans="1:19" x14ac:dyDescent="0.25">
      <c r="A11" s="4">
        <v>10</v>
      </c>
      <c r="B11" s="4">
        <f t="shared" si="0"/>
        <v>520</v>
      </c>
      <c r="C11" s="4">
        <f t="shared" si="1"/>
        <v>624</v>
      </c>
      <c r="D11" s="4">
        <f t="shared" si="2"/>
        <v>748.8</v>
      </c>
      <c r="E11" s="5">
        <f t="shared" si="3"/>
        <v>8000000</v>
      </c>
      <c r="F11" s="4">
        <f t="shared" si="4"/>
        <v>15385</v>
      </c>
      <c r="G11" s="4">
        <f t="shared" si="5"/>
        <v>12821</v>
      </c>
      <c r="H11" s="4">
        <f t="shared" si="6"/>
        <v>10684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v>520</v>
      </c>
      <c r="R11" s="76">
        <v>8000000</v>
      </c>
      <c r="S11" s="2" t="s">
        <v>91</v>
      </c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ref="Q12:Q15" si="13">P12/1.2</f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85</v>
      </c>
    </row>
    <row r="24" spans="1:19" s="10" customFormat="1" x14ac:dyDescent="0.25">
      <c r="F24" s="72"/>
    </row>
    <row r="25" spans="1:19" s="10" customFormat="1" x14ac:dyDescent="0.25">
      <c r="F25" s="73"/>
    </row>
    <row r="26" spans="1:19" s="10" customFormat="1" x14ac:dyDescent="0.25">
      <c r="F26" s="73"/>
    </row>
    <row r="27" spans="1:19" s="10" customFormat="1" x14ac:dyDescent="0.25">
      <c r="F27" s="73"/>
    </row>
    <row r="28" spans="1:19" s="10" customFormat="1" x14ac:dyDescent="0.25">
      <c r="C28" s="71" t="s">
        <v>74</v>
      </c>
      <c r="D28" s="71" t="s">
        <v>84</v>
      </c>
      <c r="F28" s="56" t="s">
        <v>83</v>
      </c>
      <c r="G28" s="56">
        <v>423</v>
      </c>
    </row>
    <row r="29" spans="1:19" s="10" customFormat="1" x14ac:dyDescent="0.25">
      <c r="C29" s="71" t="s">
        <v>1</v>
      </c>
      <c r="D29" s="71">
        <v>3500000</v>
      </c>
      <c r="F29" s="56" t="s">
        <v>71</v>
      </c>
      <c r="G29" s="56">
        <v>508</v>
      </c>
      <c r="H29" s="10">
        <f>G29/G28</f>
        <v>1.2009456264775413</v>
      </c>
    </row>
    <row r="30" spans="1:19" s="10" customFormat="1" x14ac:dyDescent="0.25">
      <c r="F30" s="56" t="s">
        <v>72</v>
      </c>
      <c r="G30" s="56"/>
    </row>
    <row r="31" spans="1:19" s="10" customFormat="1" x14ac:dyDescent="0.25">
      <c r="C31" s="74"/>
      <c r="D31" s="74"/>
      <c r="F31" s="74" t="s">
        <v>73</v>
      </c>
      <c r="G31" s="74">
        <f>G29*G30</f>
        <v>0</v>
      </c>
      <c r="H31" s="10">
        <f>G31/D29</f>
        <v>0</v>
      </c>
    </row>
    <row r="32" spans="1:19" s="10" customFormat="1" x14ac:dyDescent="0.25">
      <c r="C32" s="74"/>
      <c r="D32" s="74"/>
      <c r="F32" s="74" t="s">
        <v>24</v>
      </c>
      <c r="G32" s="74">
        <f>G31*90%</f>
        <v>0</v>
      </c>
    </row>
    <row r="33" spans="3:7" s="10" customFormat="1" x14ac:dyDescent="0.25">
      <c r="C33" s="74"/>
      <c r="D33" s="74"/>
      <c r="F33" s="74" t="s">
        <v>25</v>
      </c>
      <c r="G33" s="74">
        <f>G31*80%</f>
        <v>0</v>
      </c>
    </row>
    <row r="34" spans="3:7" s="10" customFormat="1" x14ac:dyDescent="0.25">
      <c r="C34" s="74"/>
      <c r="D34" s="74"/>
    </row>
    <row r="35" spans="3:7" s="10" customFormat="1" x14ac:dyDescent="0.25">
      <c r="C35" s="74"/>
      <c r="D35" s="74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2024-04-30T09:24:10Z</dcterms:modified>
</cp:coreProperties>
</file>