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4" sheetId="32" r:id="rId5"/>
    <sheet name="Sheet2" sheetId="30" r:id="rId6"/>
    <sheet name="Sheet3" sheetId="31" r:id="rId7"/>
    <sheet name="Sheet5" sheetId="33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4"/>
  <c r="Q16" s="1"/>
  <c r="B16" s="1"/>
  <c r="C16" s="1"/>
  <c r="D16" s="1"/>
  <c r="J16"/>
  <c r="I16"/>
  <c r="E16"/>
  <c r="A16"/>
  <c r="Q15"/>
  <c r="P15"/>
  <c r="J15"/>
  <c r="I15"/>
  <c r="E15"/>
  <c r="G15" s="1"/>
  <c r="B15"/>
  <c r="C15" s="1"/>
  <c r="D15" s="1"/>
  <c r="A15"/>
  <c r="Q14"/>
  <c r="P14"/>
  <c r="J14"/>
  <c r="I14"/>
  <c r="E14"/>
  <c r="G14" s="1"/>
  <c r="B14"/>
  <c r="C14" s="1"/>
  <c r="D14" s="1"/>
  <c r="A14"/>
  <c r="D33" i="23"/>
  <c r="G16" i="4" l="1"/>
  <c r="F15"/>
  <c r="F14"/>
  <c r="F16"/>
  <c r="H14"/>
  <c r="H15"/>
  <c r="H16"/>
  <c r="C28" i="23"/>
  <c r="D29" i="25" l="1"/>
  <c r="C29"/>
  <c r="C17" l="1"/>
  <c r="P28" i="4"/>
  <c r="P23"/>
  <c r="C10" i="23" l="1"/>
  <c r="C11" s="1"/>
  <c r="C8"/>
  <c r="C6"/>
  <c r="C5"/>
  <c r="C14" s="1"/>
  <c r="C12" l="1"/>
  <c r="C13" s="1"/>
  <c r="C16" s="1"/>
  <c r="C19" s="1"/>
  <c r="C25" s="1"/>
  <c r="C20" l="1"/>
  <c r="B20" s="1"/>
  <c r="C2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8" s="1"/>
  <c r="E5"/>
  <c r="Q19" i="4" l="1"/>
  <c r="D23" i="23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N13" i="24"/>
  <c r="F2"/>
  <c r="H2" s="1"/>
  <c r="E2"/>
  <c r="G2" s="1"/>
  <c r="J5" i="4"/>
  <c r="J6"/>
  <c r="J8"/>
  <c r="J2"/>
  <c r="I2"/>
  <c r="G31"/>
  <c r="N18" i="24"/>
  <c r="N17"/>
  <c r="N16"/>
  <c r="N12"/>
  <c r="J11" i="4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G2" s="1"/>
  <c r="A2"/>
  <c r="H32" l="1"/>
  <c r="I31"/>
  <c r="I2" i="24"/>
  <c r="G34" i="4"/>
  <c r="H4"/>
  <c r="H11"/>
  <c r="H2"/>
  <c r="H6"/>
  <c r="H9"/>
  <c r="H5"/>
  <c r="H8"/>
  <c r="H3"/>
  <c r="H7"/>
  <c r="H10"/>
  <c r="F2"/>
  <c r="F3"/>
  <c r="F4"/>
  <c r="F5"/>
  <c r="F6"/>
  <c r="F7"/>
  <c r="F8"/>
  <c r="F9"/>
  <c r="F10"/>
  <c r="F11"/>
  <c r="G3"/>
  <c r="G5"/>
  <c r="G6"/>
  <c r="G7"/>
  <c r="G8"/>
  <c r="G9"/>
  <c r="G10"/>
  <c r="G11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J19" i="4" l="1"/>
  <c r="I19"/>
  <c r="E19"/>
  <c r="A19"/>
  <c r="P18"/>
  <c r="Q18" s="1"/>
  <c r="J18"/>
  <c r="I18"/>
  <c r="E18"/>
  <c r="A18"/>
  <c r="P17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 l="1"/>
  <c r="H19" s="1"/>
  <c r="D18"/>
  <c r="H18" s="1"/>
  <c r="D17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<sst xmlns="http://schemas.openxmlformats.org/spreadsheetml/2006/main" count="130" uniqueCount="100">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</sst>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" fillId="2" borderId="0" xfId="0" applyFont="1" applyFill="1"/>
    <xf numFmtId="1" fontId="0" fillId="0" borderId="0" xfId="0" applyNumberFormat="1"/>
    <xf numFmtId="1" fontId="2" fillId="0" borderId="0" xfId="0" applyNumberFormat="1" applyFont="1"/>
    <xf numFmtId="1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</xdr:row>
      <xdr:rowOff>152400</xdr:rowOff>
    </xdr:from>
    <xdr:to>
      <xdr:col>10</xdr:col>
      <xdr:colOff>133350</xdr:colOff>
      <xdr:row>23</xdr:row>
      <xdr:rowOff>85725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342900"/>
          <a:ext cx="5724525" cy="4124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203947</xdr:colOff>
      <xdr:row>1</xdr:row>
      <xdr:rowOff>166968</xdr:rowOff>
    </xdr:from>
    <xdr:to>
      <xdr:col>9</xdr:col>
      <xdr:colOff>442072</xdr:colOff>
      <xdr:row>24</xdr:row>
      <xdr:rowOff>14568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947" y="357468"/>
          <a:ext cx="5684184" cy="4229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9525</xdr:rowOff>
    </xdr:from>
    <xdr:to>
      <xdr:col>9</xdr:col>
      <xdr:colOff>466725</xdr:colOff>
      <xdr:row>24</xdr:row>
      <xdr:rowOff>133350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390525"/>
          <a:ext cx="5734050" cy="4314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76200</xdr:rowOff>
    </xdr:from>
    <xdr:to>
      <xdr:col>9</xdr:col>
      <xdr:colOff>590550</xdr:colOff>
      <xdr:row>20</xdr:row>
      <xdr:rowOff>66675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76200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4.5703125" customWidth="1"/>
    <col min="5" max="5" width="18.42578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45155</v>
      </c>
      <c r="F2" s="74"/>
      <c r="G2" s="121" t="s">
        <v>76</v>
      </c>
      <c r="H2" s="122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43120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43120</v>
      </c>
      <c r="D5" s="57" t="s">
        <v>61</v>
      </c>
      <c r="E5" s="58">
        <f>ROUND(C5/10.764,0)</f>
        <v>4006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13500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29620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0.1</v>
      </c>
      <c r="D8" s="101">
        <f>1-C8</f>
        <v>0.9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26658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40158</v>
      </c>
      <c r="D10" s="57" t="s">
        <v>61</v>
      </c>
      <c r="E10" s="58">
        <f>ROUND(C10/10.764,0)</f>
        <v>3731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2014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10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50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>
        <v>270</v>
      </c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f>C16*2000</f>
        <v>540000</v>
      </c>
      <c r="D17" s="74"/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61">
        <f>C16*E10</f>
        <v>1007370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>
        <v>553.28</v>
      </c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>
        <v>88.23</v>
      </c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118">
        <f>SUM(C27:C28)</f>
        <v>641.51</v>
      </c>
      <c r="D29" s="118">
        <f>C29*1.1</f>
        <v>705.66100000000006</v>
      </c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70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70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4" workbookViewId="0">
      <selection activeCell="B20" sqref="B20"/>
    </sheetView>
  </sheetViews>
  <sheetFormatPr defaultRowHeight="15"/>
  <cols>
    <col min="1" max="1" width="21.7109375" bestFit="1" customWidth="1"/>
    <col min="2" max="2" width="16.85546875" customWidth="1"/>
    <col min="3" max="3" width="17.140625" style="16" customWidth="1"/>
    <col min="4" max="4" width="22" style="16" customWidth="1"/>
    <col min="5" max="5" width="14.28515625" bestFit="1" customWidth="1"/>
    <col min="6" max="6" width="15.5703125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9000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</row>
    <row r="5" spans="1:8">
      <c r="A5" s="15" t="s">
        <v>15</v>
      </c>
      <c r="B5" s="19"/>
      <c r="C5" s="20">
        <f>C3-C4</f>
        <v>7000</v>
      </c>
      <c r="D5" s="23"/>
      <c r="G5" s="118"/>
    </row>
    <row r="6" spans="1:8">
      <c r="A6" s="15" t="s">
        <v>16</v>
      </c>
      <c r="B6" s="19"/>
      <c r="C6" s="20">
        <f>C4</f>
        <v>2000</v>
      </c>
      <c r="D6" s="23"/>
      <c r="G6" s="118"/>
    </row>
    <row r="7" spans="1:8">
      <c r="A7" s="15" t="s">
        <v>17</v>
      </c>
      <c r="B7" s="24"/>
      <c r="C7" s="25">
        <v>10</v>
      </c>
      <c r="D7" s="25"/>
      <c r="E7" s="16"/>
      <c r="G7" s="118"/>
    </row>
    <row r="8" spans="1:8">
      <c r="A8" s="15" t="s">
        <v>18</v>
      </c>
      <c r="B8" s="24"/>
      <c r="C8" s="25">
        <f>C9-C7</f>
        <v>50</v>
      </c>
      <c r="D8" s="25"/>
      <c r="G8" s="118"/>
      <c r="H8" s="119"/>
    </row>
    <row r="9" spans="1:8">
      <c r="A9" s="15" t="s">
        <v>19</v>
      </c>
      <c r="B9" s="24"/>
      <c r="C9" s="25">
        <v>60</v>
      </c>
      <c r="D9" s="25"/>
      <c r="H9" s="119"/>
    </row>
    <row r="10" spans="1:8" ht="30">
      <c r="A10" s="22" t="s">
        <v>20</v>
      </c>
      <c r="B10" s="24"/>
      <c r="C10" s="25">
        <f>90*C7/C9</f>
        <v>15</v>
      </c>
      <c r="D10" s="25"/>
      <c r="E10" s="16"/>
      <c r="H10" s="119"/>
    </row>
    <row r="11" spans="1:8">
      <c r="A11" s="15"/>
      <c r="B11" s="26"/>
      <c r="C11" s="27">
        <f>C10%</f>
        <v>0.15</v>
      </c>
      <c r="D11" s="27"/>
      <c r="F11" s="77"/>
      <c r="G11" s="77"/>
    </row>
    <row r="12" spans="1:8">
      <c r="A12" s="15" t="s">
        <v>21</v>
      </c>
      <c r="B12" s="19"/>
      <c r="C12" s="20">
        <f>C6*C11</f>
        <v>300</v>
      </c>
      <c r="D12" s="23"/>
      <c r="F12" s="77"/>
      <c r="G12" s="77"/>
    </row>
    <row r="13" spans="1:8">
      <c r="A13" s="15" t="s">
        <v>22</v>
      </c>
      <c r="B13" s="19"/>
      <c r="C13" s="20">
        <f>C6-C12</f>
        <v>1700</v>
      </c>
      <c r="D13" s="23"/>
      <c r="F13" s="77"/>
      <c r="G13" s="77"/>
    </row>
    <row r="14" spans="1:8">
      <c r="A14" s="15" t="s">
        <v>15</v>
      </c>
      <c r="B14" s="19"/>
      <c r="C14" s="20">
        <f>C5</f>
        <v>7000</v>
      </c>
      <c r="D14" s="23"/>
      <c r="F14" s="77"/>
      <c r="G14" s="77"/>
    </row>
    <row r="15" spans="1:8">
      <c r="A15" s="74"/>
      <c r="B15" s="19"/>
      <c r="C15" s="20"/>
      <c r="D15" s="23"/>
      <c r="F15" s="77"/>
      <c r="G15" s="77"/>
    </row>
    <row r="16" spans="1:8">
      <c r="A16" s="28" t="s">
        <v>23</v>
      </c>
      <c r="B16" s="29"/>
      <c r="C16" s="21">
        <f>C14+C13</f>
        <v>8700</v>
      </c>
      <c r="D16" s="21"/>
      <c r="E16" s="61"/>
      <c r="F16" s="77"/>
      <c r="G16" s="77"/>
    </row>
    <row r="17" spans="1:7">
      <c r="A17" s="74"/>
      <c r="B17" s="24"/>
      <c r="C17" s="25"/>
      <c r="D17" s="25"/>
      <c r="F17" s="77"/>
      <c r="G17" s="77"/>
    </row>
    <row r="18" spans="1:7" ht="16.5">
      <c r="A18" s="28" t="s">
        <v>99</v>
      </c>
      <c r="B18" s="7"/>
      <c r="C18" s="75">
        <v>270</v>
      </c>
      <c r="D18" s="75"/>
      <c r="E18" s="76"/>
      <c r="F18" s="77"/>
      <c r="G18" s="77"/>
    </row>
    <row r="19" spans="1:7">
      <c r="A19" s="15"/>
      <c r="B19" s="6"/>
      <c r="C19" s="30">
        <f>C18*C16</f>
        <v>2349000</v>
      </c>
      <c r="D19" s="77" t="s">
        <v>68</v>
      </c>
      <c r="E19" s="30"/>
      <c r="F19" s="77"/>
      <c r="G19" s="77"/>
    </row>
    <row r="20" spans="1:7">
      <c r="A20" s="15"/>
      <c r="B20" s="61">
        <f>C20*80%</f>
        <v>1785240</v>
      </c>
      <c r="C20" s="31">
        <f>C19*95%</f>
        <v>2231550</v>
      </c>
      <c r="D20" s="77" t="s">
        <v>24</v>
      </c>
      <c r="E20" s="31"/>
      <c r="F20" s="77"/>
      <c r="G20" s="77"/>
    </row>
    <row r="21" spans="1:7">
      <c r="A21" s="15"/>
      <c r="B21" s="74"/>
      <c r="C21" s="31">
        <f>C19*80%</f>
        <v>1879200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540000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C19*0.04/12</f>
        <v>7830</v>
      </c>
      <c r="D25" s="31"/>
    </row>
    <row r="26" spans="1:7">
      <c r="C26" s="31"/>
      <c r="D26" s="31"/>
    </row>
    <row r="27" spans="1:7">
      <c r="C27" s="31"/>
      <c r="D27" s="31"/>
    </row>
    <row r="28" spans="1:7">
      <c r="B28">
        <v>21.65</v>
      </c>
      <c r="C28" s="118">
        <f>B28*10.764</f>
        <v>233.04059999999998</v>
      </c>
      <c r="D28"/>
    </row>
    <row r="29" spans="1:7">
      <c r="C29" s="118"/>
    </row>
    <row r="30" spans="1:7">
      <c r="C30" s="118"/>
    </row>
    <row r="31" spans="1:7">
      <c r="C31" s="118"/>
      <c r="D31" s="120"/>
    </row>
    <row r="32" spans="1:7">
      <c r="C32"/>
    </row>
    <row r="33" spans="1:8">
      <c r="B33">
        <v>19.25</v>
      </c>
      <c r="C33">
        <v>10.1</v>
      </c>
      <c r="D33" s="120">
        <f>C33*B33</f>
        <v>194.42499999999998</v>
      </c>
    </row>
    <row r="34" spans="1:8">
      <c r="C34"/>
      <c r="H34" s="74"/>
    </row>
    <row r="35" spans="1:8">
      <c r="C35"/>
      <c r="D35"/>
      <c r="F35" s="118"/>
    </row>
    <row r="36" spans="1:8">
      <c r="C36"/>
      <c r="D36"/>
    </row>
    <row r="37" spans="1:8">
      <c r="C37"/>
      <c r="D37"/>
    </row>
    <row r="38" spans="1:8">
      <c r="C38"/>
      <c r="D38"/>
    </row>
    <row r="39" spans="1:8">
      <c r="C39"/>
      <c r="D39"/>
    </row>
    <row r="40" spans="1:8">
      <c r="C40"/>
      <c r="D40"/>
    </row>
    <row r="46" spans="1:8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E1" zoomScale="85" zoomScaleNormal="85" workbookViewId="0">
      <selection activeCell="O19" sqref="O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hidden="1" customWidth="1"/>
    <col min="10" max="10" width="9.85546875" hidden="1" customWidth="1"/>
    <col min="11" max="13" width="0" hidden="1" customWidth="1"/>
    <col min="14" max="14" width="14.7109375" hidden="1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4"/>
      <c r="P2" s="74"/>
      <c r="Q2" s="74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7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4"/>
      <c r="P3" s="74"/>
      <c r="Q3" s="74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4"/>
      <c r="P4" s="74"/>
      <c r="Q4" s="74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4"/>
      <c r="P5" s="74"/>
      <c r="Q5" s="74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4"/>
      <c r="P6" s="74"/>
      <c r="Q6" s="74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4"/>
      <c r="P7" s="74"/>
      <c r="Q7" s="74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117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4"/>
      <c r="P8" s="74"/>
      <c r="Q8" s="74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4"/>
      <c r="P9" s="74"/>
      <c r="Q9" s="74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117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4"/>
      <c r="P10" s="74"/>
      <c r="Q10" s="74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0">O11/1.2</f>
        <v>0</v>
      </c>
      <c r="Q11">
        <f t="shared" ref="Q11" si="11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1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>
        <f t="shared" ref="A14:A16" si="12">N14</f>
        <v>0</v>
      </c>
      <c r="B14" s="4">
        <f t="shared" ref="B14:B16" si="13">Q14</f>
        <v>0</v>
      </c>
      <c r="C14" s="4">
        <f t="shared" ref="C14:C16" si="14">B14*1.2</f>
        <v>0</v>
      </c>
      <c r="D14" s="4">
        <f t="shared" ref="D14:D16" si="15">C14*1.2</f>
        <v>0</v>
      </c>
      <c r="E14" s="5">
        <f t="shared" ref="E14:E16" si="16">R14</f>
        <v>0</v>
      </c>
      <c r="F14" s="4" t="e">
        <f t="shared" ref="F14:F16" si="17">ROUND((E14/B14),0)</f>
        <v>#DIV/0!</v>
      </c>
      <c r="G14" s="4" t="e">
        <f t="shared" ref="G14:G16" si="18">ROUND((E14/C14),0)</f>
        <v>#DIV/0!</v>
      </c>
      <c r="H14" s="4" t="e">
        <f t="shared" ref="H14:H16" si="19">ROUND((E14/D14),0)</f>
        <v>#DIV/0!</v>
      </c>
      <c r="I14" s="4">
        <f t="shared" ref="I14:I16" si="20">T14</f>
        <v>0</v>
      </c>
      <c r="J14" s="4">
        <f t="shared" ref="J14:J16" si="21">U14</f>
        <v>0</v>
      </c>
      <c r="K14" s="74"/>
      <c r="L14" s="74"/>
      <c r="M14" s="74"/>
      <c r="N14" s="74"/>
      <c r="O14" s="74">
        <v>0</v>
      </c>
      <c r="P14" s="74">
        <f t="shared" ref="P14" si="22">O14/1.2</f>
        <v>0</v>
      </c>
      <c r="Q14" s="74">
        <f t="shared" ref="Q14:Q16" si="23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K15" s="74"/>
      <c r="L15" s="74"/>
      <c r="M15" s="74"/>
      <c r="N15" s="74"/>
      <c r="O15" s="74">
        <v>0</v>
      </c>
      <c r="P15" s="74">
        <f>O15/1.2</f>
        <v>0</v>
      </c>
      <c r="Q15" s="74">
        <f t="shared" si="23"/>
        <v>0</v>
      </c>
      <c r="R15" s="2">
        <v>0</v>
      </c>
      <c r="S15" s="2"/>
    </row>
    <row r="16" spans="1:35">
      <c r="A16" s="4">
        <f t="shared" si="12"/>
        <v>0</v>
      </c>
      <c r="B16" s="4">
        <f t="shared" si="13"/>
        <v>99.305555555555557</v>
      </c>
      <c r="C16" s="4">
        <f t="shared" si="14"/>
        <v>119.16666666666666</v>
      </c>
      <c r="D16" s="4">
        <f t="shared" si="15"/>
        <v>142.99999999999997</v>
      </c>
      <c r="E16" s="5">
        <f t="shared" si="16"/>
        <v>1950000</v>
      </c>
      <c r="F16" s="4">
        <f t="shared" si="17"/>
        <v>19636</v>
      </c>
      <c r="G16" s="4">
        <f t="shared" si="18"/>
        <v>16364</v>
      </c>
      <c r="H16" s="4">
        <f t="shared" si="19"/>
        <v>13636</v>
      </c>
      <c r="I16" s="4">
        <f t="shared" si="20"/>
        <v>0</v>
      </c>
      <c r="J16" s="4">
        <f t="shared" si="21"/>
        <v>0</v>
      </c>
      <c r="K16" s="74"/>
      <c r="L16" s="74"/>
      <c r="M16" s="74"/>
      <c r="N16" s="74"/>
      <c r="O16" s="74">
        <v>143</v>
      </c>
      <c r="P16" s="74">
        <f>O16/1.2</f>
        <v>119.16666666666667</v>
      </c>
      <c r="Q16" s="74">
        <f t="shared" si="23"/>
        <v>99.305555555555557</v>
      </c>
      <c r="R16" s="2">
        <v>1950000</v>
      </c>
      <c r="S16" s="2"/>
    </row>
    <row r="17" spans="1:19">
      <c r="A17" s="4">
        <f t="shared" ref="A16:A19" si="24">N17</f>
        <v>0</v>
      </c>
      <c r="B17" s="4">
        <f t="shared" ref="B16:B19" si="25">Q17</f>
        <v>143</v>
      </c>
      <c r="C17" s="4">
        <f t="shared" ref="C16:C19" si="26">B17*1.2</f>
        <v>171.6</v>
      </c>
      <c r="D17" s="4">
        <f t="shared" ref="D16:D19" si="27">C17*1.2</f>
        <v>205.92</v>
      </c>
      <c r="E17" s="5">
        <f t="shared" ref="E16:E19" si="28">R17</f>
        <v>1850000</v>
      </c>
      <c r="F17" s="4">
        <f t="shared" ref="F16:F19" si="29">ROUND((E17/B17),0)</f>
        <v>12937</v>
      </c>
      <c r="G17" s="4">
        <f t="shared" ref="G16:G19" si="30">ROUND((E17/C17),0)</f>
        <v>10781</v>
      </c>
      <c r="H17" s="4">
        <f t="shared" ref="H16:H19" si="31">ROUND((E17/D17),0)</f>
        <v>8984</v>
      </c>
      <c r="I17" s="4">
        <f t="shared" ref="I16:J19" si="32">T17</f>
        <v>0</v>
      </c>
      <c r="J17" s="4">
        <f t="shared" si="32"/>
        <v>0</v>
      </c>
      <c r="O17">
        <v>0</v>
      </c>
      <c r="P17">
        <f t="shared" ref="P17" si="33">O17/1.2</f>
        <v>0</v>
      </c>
      <c r="Q17">
        <v>143</v>
      </c>
      <c r="R17" s="2">
        <v>1850000</v>
      </c>
      <c r="S17" s="2"/>
    </row>
    <row r="18" spans="1:19">
      <c r="A18" s="4">
        <f t="shared" si="24"/>
        <v>0</v>
      </c>
      <c r="B18" s="4">
        <f t="shared" si="25"/>
        <v>694.44444444444446</v>
      </c>
      <c r="C18" s="4">
        <f t="shared" si="26"/>
        <v>833.33333333333337</v>
      </c>
      <c r="D18" s="4">
        <f t="shared" si="27"/>
        <v>1000</v>
      </c>
      <c r="E18" s="5">
        <f t="shared" si="28"/>
        <v>10500000</v>
      </c>
      <c r="F18" s="4">
        <f t="shared" si="29"/>
        <v>15120</v>
      </c>
      <c r="G18" s="4">
        <f t="shared" si="30"/>
        <v>12600</v>
      </c>
      <c r="H18" s="4">
        <f t="shared" si="31"/>
        <v>10500</v>
      </c>
      <c r="I18" s="4">
        <f t="shared" si="32"/>
        <v>0</v>
      </c>
      <c r="J18" s="4">
        <f t="shared" si="32"/>
        <v>0</v>
      </c>
      <c r="O18">
        <v>1000</v>
      </c>
      <c r="P18">
        <f>O18/1.2</f>
        <v>833.33333333333337</v>
      </c>
      <c r="Q18">
        <f t="shared" ref="Q17:Q18" si="34">P18/1.2</f>
        <v>694.44444444444446</v>
      </c>
      <c r="R18" s="2">
        <v>10500000</v>
      </c>
      <c r="S18" s="2"/>
    </row>
    <row r="19" spans="1:19">
      <c r="A19" s="4">
        <f t="shared" si="24"/>
        <v>0</v>
      </c>
      <c r="B19" s="4">
        <f t="shared" si="25"/>
        <v>270.83333333333337</v>
      </c>
      <c r="C19" s="4">
        <f t="shared" si="26"/>
        <v>325.00000000000006</v>
      </c>
      <c r="D19" s="4">
        <f t="shared" si="27"/>
        <v>390.00000000000006</v>
      </c>
      <c r="E19" s="5">
        <f t="shared" si="28"/>
        <v>4000000</v>
      </c>
      <c r="F19" s="4">
        <f t="shared" si="29"/>
        <v>14769</v>
      </c>
      <c r="G19" s="4">
        <f t="shared" si="30"/>
        <v>12308</v>
      </c>
      <c r="H19" s="4">
        <f t="shared" si="31"/>
        <v>10256</v>
      </c>
      <c r="I19" s="4">
        <f t="shared" si="32"/>
        <v>0</v>
      </c>
      <c r="J19" s="4">
        <f t="shared" si="32"/>
        <v>0</v>
      </c>
      <c r="O19" s="74">
        <v>0</v>
      </c>
      <c r="P19" s="74">
        <v>325</v>
      </c>
      <c r="Q19" s="74">
        <f t="shared" ref="Q19" si="35">P19/1.2</f>
        <v>270.83333333333337</v>
      </c>
      <c r="R19" s="2">
        <v>4000000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O23" s="10">
        <v>770</v>
      </c>
      <c r="P23" s="10">
        <f>O23*1.1</f>
        <v>847.00000000000011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  <c r="O28" s="10">
        <v>78.73</v>
      </c>
      <c r="P28" s="10">
        <f>O28*10.764</f>
        <v>847.44971999999996</v>
      </c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0" sqref="F10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0" sqref="C6:K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6" sqref="I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Sheet4</vt:lpstr>
      <vt:lpstr>Sheet2</vt:lpstr>
      <vt:lpstr>Sheet3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2024-04-25T06:36:57Z</dcterms:modified>
</cp:coreProperties>
</file>