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Avalon Residency - Groegaon\"/>
    </mc:Choice>
  </mc:AlternateContent>
  <xr:revisionPtr revIDLastSave="0" documentId="13_ncr:1_{5E5B8CEB-D685-4CB4-B99B-97A34C4C06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valon" sheetId="87" r:id="rId1"/>
    <sheet name="Avalon (Sale)" sheetId="97" r:id="rId2"/>
    <sheet name="Avalon (Rehab)" sheetId="98" r:id="rId3"/>
    <sheet name="Total" sheetId="79" r:id="rId4"/>
    <sheet name="RERA" sheetId="80" r:id="rId5"/>
    <sheet name="Typical Floor" sheetId="85" r:id="rId6"/>
    <sheet name="IGR" sheetId="94" r:id="rId7"/>
    <sheet name="RR" sheetId="95" r:id="rId8"/>
  </sheets>
  <definedNames>
    <definedName name="_xlnm._FilterDatabase" localSheetId="0" hidden="1">Avalon!$L$1:$L$214</definedName>
    <definedName name="_xlnm._FilterDatabase" localSheetId="2" hidden="1">'Avalon (Rehab)'!$D$3:$D$103</definedName>
    <definedName name="_xlnm._FilterDatabase" localSheetId="1" hidden="1">'Avalon (Sale)'!$D$72:$D$106</definedName>
  </definedNames>
  <calcPr calcId="191029"/>
</workbook>
</file>

<file path=xl/calcChain.xml><?xml version="1.0" encoding="utf-8"?>
<calcChain xmlns="http://schemas.openxmlformats.org/spreadsheetml/2006/main">
  <c r="O211" i="87" l="1"/>
  <c r="N211" i="87"/>
  <c r="H6" i="79"/>
  <c r="G6" i="79"/>
  <c r="E6" i="79"/>
  <c r="F6" i="79"/>
  <c r="D6" i="79"/>
  <c r="D4" i="79"/>
  <c r="D3" i="79"/>
  <c r="D2" i="79"/>
  <c r="E109" i="98"/>
  <c r="I108" i="98"/>
  <c r="J108" i="98" s="1"/>
  <c r="F108" i="98"/>
  <c r="K108" i="98" s="1"/>
  <c r="I107" i="98"/>
  <c r="J107" i="98" s="1"/>
  <c r="F107" i="98"/>
  <c r="E103" i="98"/>
  <c r="I102" i="98"/>
  <c r="J102" i="98" s="1"/>
  <c r="F102" i="98"/>
  <c r="K102" i="98" s="1"/>
  <c r="I101" i="98"/>
  <c r="J101" i="98" s="1"/>
  <c r="F101" i="98"/>
  <c r="K101" i="98" s="1"/>
  <c r="I100" i="98"/>
  <c r="J100" i="98" s="1"/>
  <c r="F100" i="98"/>
  <c r="K100" i="98" s="1"/>
  <c r="I99" i="98"/>
  <c r="J99" i="98" s="1"/>
  <c r="F99" i="98"/>
  <c r="K99" i="98" s="1"/>
  <c r="I98" i="98"/>
  <c r="J98" i="98" s="1"/>
  <c r="F98" i="98"/>
  <c r="K98" i="98" s="1"/>
  <c r="I97" i="98"/>
  <c r="J97" i="98" s="1"/>
  <c r="F97" i="98"/>
  <c r="K97" i="98" s="1"/>
  <c r="I96" i="98"/>
  <c r="J96" i="98" s="1"/>
  <c r="F96" i="98"/>
  <c r="K96" i="98" s="1"/>
  <c r="I95" i="98"/>
  <c r="J95" i="98" s="1"/>
  <c r="F95" i="98"/>
  <c r="K95" i="98" s="1"/>
  <c r="I94" i="98"/>
  <c r="J94" i="98" s="1"/>
  <c r="F94" i="98"/>
  <c r="K94" i="98" s="1"/>
  <c r="I93" i="98"/>
  <c r="J93" i="98" s="1"/>
  <c r="F93" i="98"/>
  <c r="K93" i="98" s="1"/>
  <c r="J92" i="98"/>
  <c r="I92" i="98"/>
  <c r="F92" i="98"/>
  <c r="K92" i="98" s="1"/>
  <c r="I91" i="98"/>
  <c r="J91" i="98" s="1"/>
  <c r="F91" i="98"/>
  <c r="K91" i="98" s="1"/>
  <c r="I90" i="98"/>
  <c r="J90" i="98" s="1"/>
  <c r="F90" i="98"/>
  <c r="K90" i="98" s="1"/>
  <c r="I89" i="98"/>
  <c r="J89" i="98" s="1"/>
  <c r="F89" i="98"/>
  <c r="K89" i="98" s="1"/>
  <c r="I88" i="98"/>
  <c r="J88" i="98" s="1"/>
  <c r="F88" i="98"/>
  <c r="K88" i="98" s="1"/>
  <c r="I87" i="98"/>
  <c r="J87" i="98" s="1"/>
  <c r="F87" i="98"/>
  <c r="K87" i="98" s="1"/>
  <c r="I86" i="98"/>
  <c r="J86" i="98" s="1"/>
  <c r="F86" i="98"/>
  <c r="K86" i="98" s="1"/>
  <c r="I85" i="98"/>
  <c r="J85" i="98" s="1"/>
  <c r="F85" i="98"/>
  <c r="K85" i="98" s="1"/>
  <c r="I84" i="98"/>
  <c r="J84" i="98" s="1"/>
  <c r="F84" i="98"/>
  <c r="K84" i="98" s="1"/>
  <c r="I83" i="98"/>
  <c r="J83" i="98" s="1"/>
  <c r="F83" i="98"/>
  <c r="K83" i="98" s="1"/>
  <c r="I82" i="98"/>
  <c r="J82" i="98" s="1"/>
  <c r="F82" i="98"/>
  <c r="K82" i="98" s="1"/>
  <c r="I81" i="98"/>
  <c r="J81" i="98" s="1"/>
  <c r="F81" i="98"/>
  <c r="K81" i="98" s="1"/>
  <c r="I80" i="98"/>
  <c r="J80" i="98" s="1"/>
  <c r="F80" i="98"/>
  <c r="K80" i="98" s="1"/>
  <c r="I79" i="98"/>
  <c r="J79" i="98" s="1"/>
  <c r="F79" i="98"/>
  <c r="K79" i="98" s="1"/>
  <c r="I78" i="98"/>
  <c r="J78" i="98" s="1"/>
  <c r="F78" i="98"/>
  <c r="K78" i="98" s="1"/>
  <c r="I77" i="98"/>
  <c r="J77" i="98" s="1"/>
  <c r="F77" i="98"/>
  <c r="K77" i="98" s="1"/>
  <c r="I76" i="98"/>
  <c r="J76" i="98" s="1"/>
  <c r="F76" i="98"/>
  <c r="K76" i="98" s="1"/>
  <c r="I75" i="98"/>
  <c r="J75" i="98" s="1"/>
  <c r="F75" i="98"/>
  <c r="K75" i="98" s="1"/>
  <c r="I74" i="98"/>
  <c r="J74" i="98" s="1"/>
  <c r="F74" i="98"/>
  <c r="K74" i="98" s="1"/>
  <c r="I73" i="98"/>
  <c r="J73" i="98" s="1"/>
  <c r="F73" i="98"/>
  <c r="K73" i="98" s="1"/>
  <c r="I72" i="98"/>
  <c r="J72" i="98" s="1"/>
  <c r="F72" i="98"/>
  <c r="K72" i="98" s="1"/>
  <c r="I71" i="98"/>
  <c r="J71" i="98" s="1"/>
  <c r="F71" i="98"/>
  <c r="K71" i="98" s="1"/>
  <c r="I70" i="98"/>
  <c r="J70" i="98" s="1"/>
  <c r="F70" i="98"/>
  <c r="K70" i="98" s="1"/>
  <c r="I69" i="98"/>
  <c r="J69" i="98" s="1"/>
  <c r="F69" i="98"/>
  <c r="K69" i="98" s="1"/>
  <c r="I68" i="98"/>
  <c r="J68" i="98" s="1"/>
  <c r="F68" i="98"/>
  <c r="K68" i="98" s="1"/>
  <c r="I67" i="98"/>
  <c r="J67" i="98" s="1"/>
  <c r="F67" i="98"/>
  <c r="K67" i="98" s="1"/>
  <c r="I66" i="98"/>
  <c r="J66" i="98" s="1"/>
  <c r="F66" i="98"/>
  <c r="K66" i="98" s="1"/>
  <c r="I65" i="98"/>
  <c r="J65" i="98" s="1"/>
  <c r="F65" i="98"/>
  <c r="K65" i="98" s="1"/>
  <c r="I64" i="98"/>
  <c r="J64" i="98" s="1"/>
  <c r="F64" i="98"/>
  <c r="K64" i="98" s="1"/>
  <c r="I63" i="98"/>
  <c r="J63" i="98" s="1"/>
  <c r="F63" i="98"/>
  <c r="K63" i="98" s="1"/>
  <c r="I62" i="98"/>
  <c r="J62" i="98" s="1"/>
  <c r="F62" i="98"/>
  <c r="K62" i="98" s="1"/>
  <c r="I61" i="98"/>
  <c r="J61" i="98" s="1"/>
  <c r="F61" i="98"/>
  <c r="K61" i="98" s="1"/>
  <c r="I60" i="98"/>
  <c r="J60" i="98" s="1"/>
  <c r="F60" i="98"/>
  <c r="K60" i="98" s="1"/>
  <c r="I59" i="98"/>
  <c r="J59" i="98" s="1"/>
  <c r="F59" i="98"/>
  <c r="K59" i="98" s="1"/>
  <c r="I58" i="98"/>
  <c r="J58" i="98" s="1"/>
  <c r="F58" i="98"/>
  <c r="K58" i="98" s="1"/>
  <c r="J57" i="98"/>
  <c r="I57" i="98"/>
  <c r="F57" i="98"/>
  <c r="K57" i="98" s="1"/>
  <c r="I56" i="98"/>
  <c r="J56" i="98" s="1"/>
  <c r="F56" i="98"/>
  <c r="K56" i="98" s="1"/>
  <c r="I55" i="98"/>
  <c r="J55" i="98" s="1"/>
  <c r="F55" i="98"/>
  <c r="K55" i="98" s="1"/>
  <c r="I54" i="98"/>
  <c r="J54" i="98" s="1"/>
  <c r="F54" i="98"/>
  <c r="K54" i="98" s="1"/>
  <c r="I53" i="98"/>
  <c r="J53" i="98" s="1"/>
  <c r="F53" i="98"/>
  <c r="K53" i="98" s="1"/>
  <c r="I52" i="98"/>
  <c r="J52" i="98" s="1"/>
  <c r="F52" i="98"/>
  <c r="K52" i="98" s="1"/>
  <c r="I51" i="98"/>
  <c r="J51" i="98" s="1"/>
  <c r="F51" i="98"/>
  <c r="K51" i="98" s="1"/>
  <c r="I50" i="98"/>
  <c r="J50" i="98" s="1"/>
  <c r="F50" i="98"/>
  <c r="K50" i="98" s="1"/>
  <c r="I49" i="98"/>
  <c r="J49" i="98" s="1"/>
  <c r="F49" i="98"/>
  <c r="K49" i="98" s="1"/>
  <c r="I48" i="98"/>
  <c r="J48" i="98" s="1"/>
  <c r="F48" i="98"/>
  <c r="K48" i="98" s="1"/>
  <c r="I47" i="98"/>
  <c r="J47" i="98" s="1"/>
  <c r="F47" i="98"/>
  <c r="K47" i="98" s="1"/>
  <c r="I46" i="98"/>
  <c r="J46" i="98" s="1"/>
  <c r="F46" i="98"/>
  <c r="K46" i="98" s="1"/>
  <c r="I45" i="98"/>
  <c r="J45" i="98" s="1"/>
  <c r="F45" i="98"/>
  <c r="K45" i="98" s="1"/>
  <c r="I44" i="98"/>
  <c r="J44" i="98" s="1"/>
  <c r="F44" i="98"/>
  <c r="K44" i="98" s="1"/>
  <c r="I43" i="98"/>
  <c r="J43" i="98" s="1"/>
  <c r="F43" i="98"/>
  <c r="K43" i="98" s="1"/>
  <c r="I42" i="98"/>
  <c r="J42" i="98" s="1"/>
  <c r="F42" i="98"/>
  <c r="K42" i="98" s="1"/>
  <c r="I41" i="98"/>
  <c r="J41" i="98" s="1"/>
  <c r="F41" i="98"/>
  <c r="K41" i="98" s="1"/>
  <c r="I40" i="98"/>
  <c r="J40" i="98" s="1"/>
  <c r="F40" i="98"/>
  <c r="K40" i="98" s="1"/>
  <c r="I39" i="98"/>
  <c r="J39" i="98" s="1"/>
  <c r="F39" i="98"/>
  <c r="K39" i="98" s="1"/>
  <c r="I38" i="98"/>
  <c r="J38" i="98" s="1"/>
  <c r="F38" i="98"/>
  <c r="K38" i="98" s="1"/>
  <c r="I37" i="98"/>
  <c r="J37" i="98" s="1"/>
  <c r="F37" i="98"/>
  <c r="K37" i="98" s="1"/>
  <c r="I36" i="98"/>
  <c r="J36" i="98" s="1"/>
  <c r="F36" i="98"/>
  <c r="K36" i="98" s="1"/>
  <c r="I35" i="98"/>
  <c r="J35" i="98" s="1"/>
  <c r="F35" i="98"/>
  <c r="K35" i="98" s="1"/>
  <c r="I34" i="98"/>
  <c r="J34" i="98" s="1"/>
  <c r="F34" i="98"/>
  <c r="K34" i="98" s="1"/>
  <c r="I33" i="98"/>
  <c r="J33" i="98" s="1"/>
  <c r="F33" i="98"/>
  <c r="K33" i="98" s="1"/>
  <c r="I32" i="98"/>
  <c r="J32" i="98" s="1"/>
  <c r="F32" i="98"/>
  <c r="K32" i="98" s="1"/>
  <c r="I31" i="98"/>
  <c r="J31" i="98" s="1"/>
  <c r="F31" i="98"/>
  <c r="K31" i="98" s="1"/>
  <c r="I30" i="98"/>
  <c r="J30" i="98" s="1"/>
  <c r="F30" i="98"/>
  <c r="K30" i="98" s="1"/>
  <c r="I29" i="98"/>
  <c r="J29" i="98" s="1"/>
  <c r="F29" i="98"/>
  <c r="K29" i="98" s="1"/>
  <c r="I28" i="98"/>
  <c r="J28" i="98" s="1"/>
  <c r="F28" i="98"/>
  <c r="K28" i="98" s="1"/>
  <c r="I27" i="98"/>
  <c r="J27" i="98" s="1"/>
  <c r="F27" i="98"/>
  <c r="K27" i="98" s="1"/>
  <c r="I26" i="98"/>
  <c r="J26" i="98" s="1"/>
  <c r="F26" i="98"/>
  <c r="K26" i="98" s="1"/>
  <c r="I25" i="98"/>
  <c r="J25" i="98" s="1"/>
  <c r="F25" i="98"/>
  <c r="K25" i="98" s="1"/>
  <c r="I24" i="98"/>
  <c r="J24" i="98" s="1"/>
  <c r="F24" i="98"/>
  <c r="K24" i="98" s="1"/>
  <c r="I23" i="98"/>
  <c r="J23" i="98" s="1"/>
  <c r="F23" i="98"/>
  <c r="K23" i="98" s="1"/>
  <c r="I22" i="98"/>
  <c r="J22" i="98" s="1"/>
  <c r="F22" i="98"/>
  <c r="K22" i="98" s="1"/>
  <c r="I21" i="98"/>
  <c r="J21" i="98" s="1"/>
  <c r="F21" i="98"/>
  <c r="K21" i="98" s="1"/>
  <c r="I20" i="98"/>
  <c r="J20" i="98" s="1"/>
  <c r="F20" i="98"/>
  <c r="K20" i="98" s="1"/>
  <c r="I19" i="98"/>
  <c r="J19" i="98" s="1"/>
  <c r="F19" i="98"/>
  <c r="K19" i="98" s="1"/>
  <c r="I18" i="98"/>
  <c r="J18" i="98" s="1"/>
  <c r="F18" i="98"/>
  <c r="K18" i="98" s="1"/>
  <c r="I17" i="98"/>
  <c r="J17" i="98" s="1"/>
  <c r="F17" i="98"/>
  <c r="K17" i="98" s="1"/>
  <c r="I16" i="98"/>
  <c r="J16" i="98" s="1"/>
  <c r="F16" i="98"/>
  <c r="K16" i="98" s="1"/>
  <c r="I15" i="98"/>
  <c r="J15" i="98" s="1"/>
  <c r="F15" i="98"/>
  <c r="K15" i="98" s="1"/>
  <c r="I14" i="98"/>
  <c r="J14" i="98" s="1"/>
  <c r="F14" i="98"/>
  <c r="K14" i="98" s="1"/>
  <c r="I13" i="98"/>
  <c r="J13" i="98" s="1"/>
  <c r="F13" i="98"/>
  <c r="K13" i="98" s="1"/>
  <c r="I12" i="98"/>
  <c r="J12" i="98" s="1"/>
  <c r="F12" i="98"/>
  <c r="K12" i="98" s="1"/>
  <c r="I11" i="98"/>
  <c r="J11" i="98" s="1"/>
  <c r="F11" i="98"/>
  <c r="K11" i="98" s="1"/>
  <c r="I10" i="98"/>
  <c r="J10" i="98" s="1"/>
  <c r="F10" i="98"/>
  <c r="K10" i="98" s="1"/>
  <c r="I9" i="98"/>
  <c r="J9" i="98" s="1"/>
  <c r="F9" i="98"/>
  <c r="K9" i="98" s="1"/>
  <c r="I8" i="98"/>
  <c r="J8" i="98" s="1"/>
  <c r="F8" i="98"/>
  <c r="K8" i="98" s="1"/>
  <c r="I7" i="98"/>
  <c r="J7" i="98" s="1"/>
  <c r="F7" i="98"/>
  <c r="K7" i="98" s="1"/>
  <c r="I6" i="98"/>
  <c r="J6" i="98" s="1"/>
  <c r="F6" i="98"/>
  <c r="K6" i="98" s="1"/>
  <c r="I5" i="98"/>
  <c r="J5" i="98" s="1"/>
  <c r="F5" i="98"/>
  <c r="K5" i="98" s="1"/>
  <c r="I4" i="98"/>
  <c r="J4" i="98" s="1"/>
  <c r="F4" i="98"/>
  <c r="K4" i="98" s="1"/>
  <c r="I3" i="98"/>
  <c r="J3" i="98" s="1"/>
  <c r="F3" i="98"/>
  <c r="K3" i="98" s="1"/>
  <c r="E106" i="97"/>
  <c r="F105" i="97"/>
  <c r="K105" i="97" s="1"/>
  <c r="F104" i="97"/>
  <c r="K104" i="97" s="1"/>
  <c r="F103" i="97"/>
  <c r="K103" i="97" s="1"/>
  <c r="F102" i="97"/>
  <c r="K102" i="97" s="1"/>
  <c r="F101" i="97"/>
  <c r="K101" i="97" s="1"/>
  <c r="F100" i="97"/>
  <c r="K100" i="97" s="1"/>
  <c r="F99" i="97"/>
  <c r="K99" i="97" s="1"/>
  <c r="F98" i="97"/>
  <c r="K98" i="97" s="1"/>
  <c r="F97" i="97"/>
  <c r="K97" i="97" s="1"/>
  <c r="F96" i="97"/>
  <c r="K96" i="97" s="1"/>
  <c r="F95" i="97"/>
  <c r="K95" i="97" s="1"/>
  <c r="F94" i="97"/>
  <c r="K94" i="97" s="1"/>
  <c r="F93" i="97"/>
  <c r="K93" i="97" s="1"/>
  <c r="F92" i="97"/>
  <c r="K92" i="97" s="1"/>
  <c r="F91" i="97"/>
  <c r="K91" i="97" s="1"/>
  <c r="F90" i="97"/>
  <c r="K90" i="97" s="1"/>
  <c r="F89" i="97"/>
  <c r="K89" i="97" s="1"/>
  <c r="F88" i="97"/>
  <c r="K88" i="97" s="1"/>
  <c r="F87" i="97"/>
  <c r="K87" i="97" s="1"/>
  <c r="F86" i="97"/>
  <c r="K86" i="97" s="1"/>
  <c r="F85" i="97"/>
  <c r="K85" i="97" s="1"/>
  <c r="F84" i="97"/>
  <c r="K84" i="97" s="1"/>
  <c r="F83" i="97"/>
  <c r="K83" i="97" s="1"/>
  <c r="F82" i="97"/>
  <c r="K82" i="97" s="1"/>
  <c r="F81" i="97"/>
  <c r="K81" i="97" s="1"/>
  <c r="F80" i="97"/>
  <c r="K80" i="97" s="1"/>
  <c r="F79" i="97"/>
  <c r="K79" i="97" s="1"/>
  <c r="F78" i="97"/>
  <c r="K78" i="97" s="1"/>
  <c r="F77" i="97"/>
  <c r="K77" i="97" s="1"/>
  <c r="F76" i="97"/>
  <c r="K76" i="97" s="1"/>
  <c r="F75" i="97"/>
  <c r="K75" i="97" s="1"/>
  <c r="F74" i="97"/>
  <c r="K74" i="97" s="1"/>
  <c r="F73" i="97"/>
  <c r="K73" i="97" s="1"/>
  <c r="F72" i="97"/>
  <c r="K72" i="97" s="1"/>
  <c r="E68" i="97"/>
  <c r="F67" i="97"/>
  <c r="K67" i="97" s="1"/>
  <c r="F66" i="97"/>
  <c r="K66" i="97" s="1"/>
  <c r="F65" i="97"/>
  <c r="K65" i="97" s="1"/>
  <c r="F64" i="97"/>
  <c r="K64" i="97" s="1"/>
  <c r="F63" i="97"/>
  <c r="K63" i="97" s="1"/>
  <c r="F62" i="97"/>
  <c r="K62" i="97" s="1"/>
  <c r="F61" i="97"/>
  <c r="K61" i="97" s="1"/>
  <c r="F60" i="97"/>
  <c r="K60" i="97" s="1"/>
  <c r="F59" i="97"/>
  <c r="K59" i="97" s="1"/>
  <c r="F58" i="97"/>
  <c r="K58" i="97" s="1"/>
  <c r="F57" i="97"/>
  <c r="K57" i="97" s="1"/>
  <c r="F56" i="97"/>
  <c r="K56" i="97" s="1"/>
  <c r="F55" i="97"/>
  <c r="K55" i="97" s="1"/>
  <c r="F54" i="97"/>
  <c r="K54" i="97" s="1"/>
  <c r="F53" i="97"/>
  <c r="K53" i="97" s="1"/>
  <c r="F52" i="97"/>
  <c r="K52" i="97" s="1"/>
  <c r="F51" i="97"/>
  <c r="K51" i="97" s="1"/>
  <c r="F50" i="97"/>
  <c r="K50" i="97" s="1"/>
  <c r="F49" i="97"/>
  <c r="K49" i="97" s="1"/>
  <c r="F48" i="97"/>
  <c r="K48" i="97" s="1"/>
  <c r="F47" i="97"/>
  <c r="K47" i="97" s="1"/>
  <c r="F46" i="97"/>
  <c r="K46" i="97" s="1"/>
  <c r="F45" i="97"/>
  <c r="K45" i="97" s="1"/>
  <c r="F44" i="97"/>
  <c r="K44" i="97" s="1"/>
  <c r="F43" i="97"/>
  <c r="K43" i="97" s="1"/>
  <c r="F42" i="97"/>
  <c r="K42" i="97" s="1"/>
  <c r="F41" i="97"/>
  <c r="K41" i="97" s="1"/>
  <c r="F40" i="97"/>
  <c r="K40" i="97" s="1"/>
  <c r="F39" i="97"/>
  <c r="K39" i="97" s="1"/>
  <c r="F38" i="97"/>
  <c r="K38" i="97" s="1"/>
  <c r="F37" i="97"/>
  <c r="K37" i="97" s="1"/>
  <c r="F36" i="97"/>
  <c r="K36" i="97" s="1"/>
  <c r="F35" i="97"/>
  <c r="K35" i="97" s="1"/>
  <c r="F34" i="97"/>
  <c r="K34" i="97" s="1"/>
  <c r="F33" i="97"/>
  <c r="K33" i="97" s="1"/>
  <c r="F32" i="97"/>
  <c r="K32" i="97" s="1"/>
  <c r="F31" i="97"/>
  <c r="K31" i="97" s="1"/>
  <c r="F30" i="97"/>
  <c r="K30" i="97" s="1"/>
  <c r="F29" i="97"/>
  <c r="K29" i="97" s="1"/>
  <c r="F28" i="97"/>
  <c r="K28" i="97" s="1"/>
  <c r="F27" i="97"/>
  <c r="K27" i="97" s="1"/>
  <c r="F26" i="97"/>
  <c r="K26" i="97" s="1"/>
  <c r="F25" i="97"/>
  <c r="K25" i="97" s="1"/>
  <c r="F24" i="97"/>
  <c r="K24" i="97" s="1"/>
  <c r="F23" i="97"/>
  <c r="K23" i="97" s="1"/>
  <c r="F22" i="97"/>
  <c r="K22" i="97" s="1"/>
  <c r="F21" i="97"/>
  <c r="K21" i="97" s="1"/>
  <c r="F20" i="97"/>
  <c r="K20" i="97" s="1"/>
  <c r="F19" i="97"/>
  <c r="K19" i="97" s="1"/>
  <c r="F18" i="97"/>
  <c r="K18" i="97" s="1"/>
  <c r="F17" i="97"/>
  <c r="K17" i="97" s="1"/>
  <c r="F16" i="97"/>
  <c r="K16" i="97" s="1"/>
  <c r="F15" i="97"/>
  <c r="K15" i="97" s="1"/>
  <c r="F14" i="97"/>
  <c r="K14" i="97" s="1"/>
  <c r="F13" i="97"/>
  <c r="K13" i="97" s="1"/>
  <c r="F12" i="97"/>
  <c r="K12" i="97" s="1"/>
  <c r="F11" i="97"/>
  <c r="K11" i="97" s="1"/>
  <c r="F10" i="97"/>
  <c r="K10" i="97" s="1"/>
  <c r="F9" i="97"/>
  <c r="K9" i="97" s="1"/>
  <c r="F8" i="97"/>
  <c r="K8" i="97" s="1"/>
  <c r="F7" i="97"/>
  <c r="K7" i="97" s="1"/>
  <c r="F6" i="97"/>
  <c r="K6" i="97" s="1"/>
  <c r="F5" i="97"/>
  <c r="K5" i="97" s="1"/>
  <c r="F4" i="97"/>
  <c r="K4" i="97" s="1"/>
  <c r="H3" i="97"/>
  <c r="F3" i="97"/>
  <c r="E168" i="87"/>
  <c r="G26" i="85"/>
  <c r="G27" i="85"/>
  <c r="G28" i="85"/>
  <c r="G29" i="85"/>
  <c r="G30" i="85"/>
  <c r="G25" i="85"/>
  <c r="G3" i="85"/>
  <c r="G4" i="85"/>
  <c r="G5" i="85"/>
  <c r="G2" i="85"/>
  <c r="H3" i="87"/>
  <c r="I3" i="87" s="1"/>
  <c r="AG26" i="80"/>
  <c r="AF17" i="80"/>
  <c r="AF18" i="80"/>
  <c r="AF19" i="80"/>
  <c r="AF20" i="80"/>
  <c r="AF21" i="80"/>
  <c r="AF22" i="80"/>
  <c r="AF23" i="80"/>
  <c r="AF24" i="80"/>
  <c r="AF25" i="80"/>
  <c r="AF16" i="80"/>
  <c r="E208" i="87"/>
  <c r="F173" i="87"/>
  <c r="F174" i="87"/>
  <c r="F175" i="87"/>
  <c r="F176" i="87"/>
  <c r="F177" i="87"/>
  <c r="F178" i="87"/>
  <c r="F179" i="87"/>
  <c r="F180" i="87"/>
  <c r="F181" i="87"/>
  <c r="F182" i="87"/>
  <c r="F183" i="87"/>
  <c r="F184" i="87"/>
  <c r="F185" i="87"/>
  <c r="F186" i="87"/>
  <c r="F187" i="87"/>
  <c r="F188" i="87"/>
  <c r="F189" i="87"/>
  <c r="F190" i="87"/>
  <c r="F191" i="87"/>
  <c r="F192" i="87"/>
  <c r="F193" i="87"/>
  <c r="F194" i="87"/>
  <c r="F195" i="87"/>
  <c r="F196" i="87"/>
  <c r="F197" i="87"/>
  <c r="F198" i="87"/>
  <c r="F199" i="87"/>
  <c r="F200" i="87"/>
  <c r="F201" i="87"/>
  <c r="F202" i="87"/>
  <c r="F203" i="87"/>
  <c r="F204" i="87"/>
  <c r="F205" i="87"/>
  <c r="F206" i="87"/>
  <c r="F207" i="87"/>
  <c r="F4" i="87"/>
  <c r="K4" i="87" s="1"/>
  <c r="F5" i="87"/>
  <c r="K5" i="87" s="1"/>
  <c r="F6" i="87"/>
  <c r="K6" i="87" s="1"/>
  <c r="F7" i="87"/>
  <c r="K7" i="87" s="1"/>
  <c r="F8" i="87"/>
  <c r="K8" i="87" s="1"/>
  <c r="F9" i="87"/>
  <c r="K9" i="87" s="1"/>
  <c r="F10" i="87"/>
  <c r="K10" i="87" s="1"/>
  <c r="F11" i="87"/>
  <c r="K11" i="87" s="1"/>
  <c r="F12" i="87"/>
  <c r="K12" i="87" s="1"/>
  <c r="F13" i="87"/>
  <c r="K13" i="87" s="1"/>
  <c r="F14" i="87"/>
  <c r="K14" i="87" s="1"/>
  <c r="F15" i="87"/>
  <c r="K15" i="87" s="1"/>
  <c r="F16" i="87"/>
  <c r="K16" i="87" s="1"/>
  <c r="F17" i="87"/>
  <c r="K17" i="87" s="1"/>
  <c r="F18" i="87"/>
  <c r="K18" i="87" s="1"/>
  <c r="F19" i="87"/>
  <c r="K19" i="87" s="1"/>
  <c r="F20" i="87"/>
  <c r="K20" i="87" s="1"/>
  <c r="F21" i="87"/>
  <c r="K21" i="87" s="1"/>
  <c r="F22" i="87"/>
  <c r="K22" i="87" s="1"/>
  <c r="F23" i="87"/>
  <c r="K23" i="87" s="1"/>
  <c r="F24" i="87"/>
  <c r="K24" i="87" s="1"/>
  <c r="F25" i="87"/>
  <c r="K25" i="87" s="1"/>
  <c r="F26" i="87"/>
  <c r="K26" i="87" s="1"/>
  <c r="F27" i="87"/>
  <c r="K27" i="87" s="1"/>
  <c r="F28" i="87"/>
  <c r="K28" i="87" s="1"/>
  <c r="F29" i="87"/>
  <c r="K29" i="87" s="1"/>
  <c r="F30" i="87"/>
  <c r="K30" i="87" s="1"/>
  <c r="F31" i="87"/>
  <c r="K31" i="87" s="1"/>
  <c r="F32" i="87"/>
  <c r="K32" i="87" s="1"/>
  <c r="F33" i="87"/>
  <c r="K33" i="87" s="1"/>
  <c r="F34" i="87"/>
  <c r="K34" i="87" s="1"/>
  <c r="F35" i="87"/>
  <c r="K35" i="87" s="1"/>
  <c r="F36" i="87"/>
  <c r="K36" i="87" s="1"/>
  <c r="F37" i="87"/>
  <c r="K37" i="87" s="1"/>
  <c r="F38" i="87"/>
  <c r="K38" i="87" s="1"/>
  <c r="F39" i="87"/>
  <c r="K39" i="87" s="1"/>
  <c r="F40" i="87"/>
  <c r="K40" i="87" s="1"/>
  <c r="F41" i="87"/>
  <c r="K41" i="87" s="1"/>
  <c r="F42" i="87"/>
  <c r="K42" i="87" s="1"/>
  <c r="F43" i="87"/>
  <c r="K43" i="87" s="1"/>
  <c r="F44" i="87"/>
  <c r="K44" i="87" s="1"/>
  <c r="F45" i="87"/>
  <c r="K45" i="87" s="1"/>
  <c r="F46" i="87"/>
  <c r="K46" i="87" s="1"/>
  <c r="F47" i="87"/>
  <c r="K47" i="87" s="1"/>
  <c r="F48" i="87"/>
  <c r="K48" i="87" s="1"/>
  <c r="F49" i="87"/>
  <c r="K49" i="87" s="1"/>
  <c r="F50" i="87"/>
  <c r="K50" i="87" s="1"/>
  <c r="F51" i="87"/>
  <c r="K51" i="87" s="1"/>
  <c r="F52" i="87"/>
  <c r="K52" i="87" s="1"/>
  <c r="F53" i="87"/>
  <c r="K53" i="87" s="1"/>
  <c r="F54" i="87"/>
  <c r="K54" i="87" s="1"/>
  <c r="F55" i="87"/>
  <c r="K55" i="87" s="1"/>
  <c r="F56" i="87"/>
  <c r="K56" i="87" s="1"/>
  <c r="F57" i="87"/>
  <c r="K57" i="87" s="1"/>
  <c r="F58" i="87"/>
  <c r="K58" i="87" s="1"/>
  <c r="F59" i="87"/>
  <c r="K59" i="87" s="1"/>
  <c r="F60" i="87"/>
  <c r="K60" i="87" s="1"/>
  <c r="F61" i="87"/>
  <c r="K61" i="87" s="1"/>
  <c r="F62" i="87"/>
  <c r="K62" i="87" s="1"/>
  <c r="F63" i="87"/>
  <c r="K63" i="87" s="1"/>
  <c r="F64" i="87"/>
  <c r="K64" i="87" s="1"/>
  <c r="F65" i="87"/>
  <c r="K65" i="87" s="1"/>
  <c r="F66" i="87"/>
  <c r="K66" i="87" s="1"/>
  <c r="F67" i="87"/>
  <c r="K67" i="87" s="1"/>
  <c r="F68" i="87"/>
  <c r="K68" i="87" s="1"/>
  <c r="F69" i="87"/>
  <c r="K69" i="87" s="1"/>
  <c r="F70" i="87"/>
  <c r="K70" i="87" s="1"/>
  <c r="F71" i="87"/>
  <c r="K71" i="87" s="1"/>
  <c r="F72" i="87"/>
  <c r="K72" i="87" s="1"/>
  <c r="F73" i="87"/>
  <c r="K73" i="87" s="1"/>
  <c r="F74" i="87"/>
  <c r="K74" i="87" s="1"/>
  <c r="F75" i="87"/>
  <c r="K75" i="87" s="1"/>
  <c r="F76" i="87"/>
  <c r="K76" i="87" s="1"/>
  <c r="F77" i="87"/>
  <c r="K77" i="87" s="1"/>
  <c r="F78" i="87"/>
  <c r="K78" i="87" s="1"/>
  <c r="F79" i="87"/>
  <c r="K79" i="87" s="1"/>
  <c r="F80" i="87"/>
  <c r="K80" i="87" s="1"/>
  <c r="F81" i="87"/>
  <c r="K81" i="87" s="1"/>
  <c r="F82" i="87"/>
  <c r="K82" i="87" s="1"/>
  <c r="F83" i="87"/>
  <c r="K83" i="87" s="1"/>
  <c r="F84" i="87"/>
  <c r="K84" i="87" s="1"/>
  <c r="F85" i="87"/>
  <c r="K85" i="87" s="1"/>
  <c r="F86" i="87"/>
  <c r="K86" i="87" s="1"/>
  <c r="F87" i="87"/>
  <c r="K87" i="87" s="1"/>
  <c r="F88" i="87"/>
  <c r="K88" i="87" s="1"/>
  <c r="F89" i="87"/>
  <c r="K89" i="87" s="1"/>
  <c r="F90" i="87"/>
  <c r="K90" i="87" s="1"/>
  <c r="F91" i="87"/>
  <c r="K91" i="87" s="1"/>
  <c r="F92" i="87"/>
  <c r="K92" i="87" s="1"/>
  <c r="F93" i="87"/>
  <c r="K93" i="87" s="1"/>
  <c r="F94" i="87"/>
  <c r="K94" i="87" s="1"/>
  <c r="F95" i="87"/>
  <c r="K95" i="87" s="1"/>
  <c r="F96" i="87"/>
  <c r="K96" i="87" s="1"/>
  <c r="F97" i="87"/>
  <c r="K97" i="87" s="1"/>
  <c r="F98" i="87"/>
  <c r="K98" i="87" s="1"/>
  <c r="F99" i="87"/>
  <c r="K99" i="87" s="1"/>
  <c r="F100" i="87"/>
  <c r="K100" i="87" s="1"/>
  <c r="F101" i="87"/>
  <c r="K101" i="87" s="1"/>
  <c r="F102" i="87"/>
  <c r="K102" i="87" s="1"/>
  <c r="F103" i="87"/>
  <c r="K103" i="87" s="1"/>
  <c r="F104" i="87"/>
  <c r="K104" i="87" s="1"/>
  <c r="F105" i="87"/>
  <c r="K105" i="87" s="1"/>
  <c r="F106" i="87"/>
  <c r="K106" i="87" s="1"/>
  <c r="F107" i="87"/>
  <c r="K107" i="87" s="1"/>
  <c r="F108" i="87"/>
  <c r="K108" i="87" s="1"/>
  <c r="F109" i="87"/>
  <c r="K109" i="87" s="1"/>
  <c r="F110" i="87"/>
  <c r="K110" i="87" s="1"/>
  <c r="F111" i="87"/>
  <c r="K111" i="87" s="1"/>
  <c r="F112" i="87"/>
  <c r="K112" i="87" s="1"/>
  <c r="F113" i="87"/>
  <c r="K113" i="87" s="1"/>
  <c r="F114" i="87"/>
  <c r="K114" i="87" s="1"/>
  <c r="F115" i="87"/>
  <c r="K115" i="87" s="1"/>
  <c r="F116" i="87"/>
  <c r="K116" i="87" s="1"/>
  <c r="F117" i="87"/>
  <c r="K117" i="87" s="1"/>
  <c r="F118" i="87"/>
  <c r="K118" i="87" s="1"/>
  <c r="F119" i="87"/>
  <c r="K119" i="87" s="1"/>
  <c r="F120" i="87"/>
  <c r="K120" i="87" s="1"/>
  <c r="F121" i="87"/>
  <c r="K121" i="87" s="1"/>
  <c r="F122" i="87"/>
  <c r="K122" i="87" s="1"/>
  <c r="F123" i="87"/>
  <c r="K123" i="87" s="1"/>
  <c r="F124" i="87"/>
  <c r="K124" i="87" s="1"/>
  <c r="F125" i="87"/>
  <c r="K125" i="87" s="1"/>
  <c r="F126" i="87"/>
  <c r="K126" i="87" s="1"/>
  <c r="F127" i="87"/>
  <c r="K127" i="87" s="1"/>
  <c r="F128" i="87"/>
  <c r="K128" i="87" s="1"/>
  <c r="F129" i="87"/>
  <c r="K129" i="87" s="1"/>
  <c r="F130" i="87"/>
  <c r="K130" i="87" s="1"/>
  <c r="F131" i="87"/>
  <c r="K131" i="87" s="1"/>
  <c r="F132" i="87"/>
  <c r="K132" i="87" s="1"/>
  <c r="F133" i="87"/>
  <c r="K133" i="87" s="1"/>
  <c r="F134" i="87"/>
  <c r="K134" i="87" s="1"/>
  <c r="F135" i="87"/>
  <c r="K135" i="87" s="1"/>
  <c r="F136" i="87"/>
  <c r="K136" i="87" s="1"/>
  <c r="F137" i="87"/>
  <c r="K137" i="87" s="1"/>
  <c r="F138" i="87"/>
  <c r="K138" i="87" s="1"/>
  <c r="F139" i="87"/>
  <c r="K139" i="87" s="1"/>
  <c r="F140" i="87"/>
  <c r="K140" i="87" s="1"/>
  <c r="F141" i="87"/>
  <c r="K141" i="87" s="1"/>
  <c r="F142" i="87"/>
  <c r="K142" i="87" s="1"/>
  <c r="F143" i="87"/>
  <c r="K143" i="87" s="1"/>
  <c r="F144" i="87"/>
  <c r="K144" i="87" s="1"/>
  <c r="F145" i="87"/>
  <c r="K145" i="87" s="1"/>
  <c r="F146" i="87"/>
  <c r="K146" i="87" s="1"/>
  <c r="F147" i="87"/>
  <c r="K147" i="87" s="1"/>
  <c r="F148" i="87"/>
  <c r="K148" i="87" s="1"/>
  <c r="F149" i="87"/>
  <c r="K149" i="87" s="1"/>
  <c r="F150" i="87"/>
  <c r="K150" i="87" s="1"/>
  <c r="F151" i="87"/>
  <c r="K151" i="87" s="1"/>
  <c r="F152" i="87"/>
  <c r="K152" i="87" s="1"/>
  <c r="F153" i="87"/>
  <c r="K153" i="87" s="1"/>
  <c r="F154" i="87"/>
  <c r="K154" i="87" s="1"/>
  <c r="F155" i="87"/>
  <c r="K155" i="87" s="1"/>
  <c r="F156" i="87"/>
  <c r="K156" i="87" s="1"/>
  <c r="F157" i="87"/>
  <c r="K157" i="87" s="1"/>
  <c r="F158" i="87"/>
  <c r="K158" i="87" s="1"/>
  <c r="F159" i="87"/>
  <c r="K159" i="87" s="1"/>
  <c r="F160" i="87"/>
  <c r="K160" i="87" s="1"/>
  <c r="F161" i="87"/>
  <c r="K161" i="87" s="1"/>
  <c r="F162" i="87"/>
  <c r="K162" i="87" s="1"/>
  <c r="F163" i="87"/>
  <c r="K163" i="87" s="1"/>
  <c r="F164" i="87"/>
  <c r="K164" i="87" s="1"/>
  <c r="F165" i="87"/>
  <c r="K165" i="87" s="1"/>
  <c r="F166" i="87"/>
  <c r="K166" i="87" s="1"/>
  <c r="F167" i="87"/>
  <c r="K167" i="87" s="1"/>
  <c r="F3" i="87"/>
  <c r="H4" i="97" l="1"/>
  <c r="I4" i="97" s="1"/>
  <c r="J4" i="97" s="1"/>
  <c r="H7" i="97"/>
  <c r="I7" i="97" s="1"/>
  <c r="J7" i="97" s="1"/>
  <c r="H8" i="97"/>
  <c r="I8" i="97" s="1"/>
  <c r="J8" i="97" s="1"/>
  <c r="F103" i="98"/>
  <c r="K103" i="98"/>
  <c r="F109" i="98"/>
  <c r="K107" i="98"/>
  <c r="K109" i="98" s="1"/>
  <c r="H6" i="97"/>
  <c r="I6" i="97" s="1"/>
  <c r="J6" i="97" s="1"/>
  <c r="F68" i="97"/>
  <c r="K3" i="97"/>
  <c r="K68" i="97" s="1"/>
  <c r="F106" i="97"/>
  <c r="H5" i="97"/>
  <c r="I5" i="97" s="1"/>
  <c r="J5" i="97" s="1"/>
  <c r="I3" i="97"/>
  <c r="K106" i="97"/>
  <c r="F168" i="87"/>
  <c r="G3" i="98" l="1"/>
  <c r="H9" i="97"/>
  <c r="I9" i="97" s="1"/>
  <c r="J9" i="97" s="1"/>
  <c r="J3" i="97"/>
  <c r="H10" i="97" l="1"/>
  <c r="I10" i="97" s="1"/>
  <c r="E38" i="85"/>
  <c r="E37" i="85"/>
  <c r="E36" i="85"/>
  <c r="E35" i="85"/>
  <c r="E34" i="85"/>
  <c r="E33" i="85"/>
  <c r="E30" i="85"/>
  <c r="E29" i="85"/>
  <c r="E28" i="85"/>
  <c r="E27" i="85"/>
  <c r="E26" i="85"/>
  <c r="E25" i="85"/>
  <c r="E20" i="85"/>
  <c r="E22" i="85"/>
  <c r="E21" i="85"/>
  <c r="E19" i="85"/>
  <c r="E18" i="85"/>
  <c r="E17" i="85"/>
  <c r="E16" i="85"/>
  <c r="E13" i="85"/>
  <c r="E12" i="85"/>
  <c r="E11" i="85"/>
  <c r="E10" i="85"/>
  <c r="E9" i="85"/>
  <c r="E8" i="85"/>
  <c r="E3" i="85"/>
  <c r="E4" i="85"/>
  <c r="E5" i="85"/>
  <c r="E2" i="85"/>
  <c r="K203" i="87"/>
  <c r="K204" i="87"/>
  <c r="K205" i="87"/>
  <c r="K206" i="87"/>
  <c r="K207" i="87"/>
  <c r="K181" i="87"/>
  <c r="K182" i="87"/>
  <c r="K183" i="87"/>
  <c r="K184" i="87"/>
  <c r="K185" i="87"/>
  <c r="K186" i="87"/>
  <c r="K187" i="87"/>
  <c r="K188" i="87"/>
  <c r="K189" i="87"/>
  <c r="K190" i="87"/>
  <c r="K191" i="87"/>
  <c r="K192" i="87"/>
  <c r="K193" i="87"/>
  <c r="K194" i="87"/>
  <c r="K195" i="87"/>
  <c r="K196" i="87"/>
  <c r="K197" i="87"/>
  <c r="K198" i="87"/>
  <c r="K199" i="87"/>
  <c r="K200" i="87"/>
  <c r="K201" i="87"/>
  <c r="K202" i="87"/>
  <c r="K176" i="87"/>
  <c r="K177" i="87"/>
  <c r="K178" i="87"/>
  <c r="K179" i="87"/>
  <c r="K180" i="87"/>
  <c r="K175" i="87"/>
  <c r="K174" i="87"/>
  <c r="K173" i="87"/>
  <c r="F172" i="87"/>
  <c r="K6" i="79" l="1"/>
  <c r="M6" i="79" s="1"/>
  <c r="J10" i="97"/>
  <c r="H11" i="97"/>
  <c r="K172" i="87"/>
  <c r="K208" i="87" s="1"/>
  <c r="F208" i="87"/>
  <c r="G4" i="98" l="1"/>
  <c r="G5" i="98" s="1"/>
  <c r="G6" i="98" s="1"/>
  <c r="G7" i="98" s="1"/>
  <c r="I11" i="97"/>
  <c r="H12" i="97"/>
  <c r="I12" i="97" s="1"/>
  <c r="J12" i="97" s="1"/>
  <c r="K3" i="87"/>
  <c r="K168" i="87" s="1"/>
  <c r="J8" i="94"/>
  <c r="J9" i="94"/>
  <c r="J10" i="94"/>
  <c r="J11" i="94"/>
  <c r="J12" i="94"/>
  <c r="J13" i="94"/>
  <c r="J14" i="94"/>
  <c r="J15" i="94"/>
  <c r="J7" i="94"/>
  <c r="J6" i="94"/>
  <c r="J5" i="94"/>
  <c r="H13" i="97" l="1"/>
  <c r="I13" i="97" s="1"/>
  <c r="J13" i="97" s="1"/>
  <c r="J11" i="97"/>
  <c r="K8" i="94"/>
  <c r="F8" i="94"/>
  <c r="F7" i="94"/>
  <c r="K7" i="94"/>
  <c r="K6" i="94"/>
  <c r="F6" i="94"/>
  <c r="K5" i="94"/>
  <c r="K16" i="94" s="1"/>
  <c r="K17" i="94" s="1"/>
  <c r="F5" i="94"/>
  <c r="K15" i="94"/>
  <c r="F15" i="94"/>
  <c r="F14" i="94"/>
  <c r="K14" i="94"/>
  <c r="F13" i="94"/>
  <c r="K13" i="94"/>
  <c r="K12" i="94"/>
  <c r="F12" i="94"/>
  <c r="K11" i="94"/>
  <c r="F11" i="94"/>
  <c r="F10" i="94"/>
  <c r="K10" i="94"/>
  <c r="F9" i="94"/>
  <c r="K9" i="94"/>
  <c r="G8" i="98" l="1"/>
  <c r="G9" i="98" s="1"/>
  <c r="G10" i="98" s="1"/>
  <c r="G11" i="98" s="1"/>
  <c r="G12" i="98" s="1"/>
  <c r="G13" i="98" s="1"/>
  <c r="H14" i="97"/>
  <c r="I14" i="97" s="1"/>
  <c r="J14" i="97" s="1"/>
  <c r="G4" i="87"/>
  <c r="H4" i="87" s="1"/>
  <c r="H15" i="97" l="1"/>
  <c r="I15" i="97" s="1"/>
  <c r="J15" i="97" s="1"/>
  <c r="I4" i="87"/>
  <c r="J3" i="87"/>
  <c r="G5" i="87"/>
  <c r="H5" i="87" s="1"/>
  <c r="G14" i="98" l="1"/>
  <c r="G15" i="98" s="1"/>
  <c r="G16" i="98" s="1"/>
  <c r="G17" i="98" s="1"/>
  <c r="G18" i="98" s="1"/>
  <c r="H16" i="97"/>
  <c r="I16" i="97" s="1"/>
  <c r="J16" i="97" s="1"/>
  <c r="J4" i="87"/>
  <c r="I5" i="87"/>
  <c r="J5" i="87" s="1"/>
  <c r="G6" i="87"/>
  <c r="H17" i="97" l="1"/>
  <c r="I17" i="97" s="1"/>
  <c r="J17" i="97" s="1"/>
  <c r="H6" i="87"/>
  <c r="G7" i="87"/>
  <c r="G19" i="98" l="1"/>
  <c r="G20" i="98" s="1"/>
  <c r="G21" i="98" s="1"/>
  <c r="G22" i="98" s="1"/>
  <c r="G23" i="98" s="1"/>
  <c r="G24" i="98" s="1"/>
  <c r="G25" i="98" s="1"/>
  <c r="G26" i="98" s="1"/>
  <c r="G27" i="98" s="1"/>
  <c r="G28" i="98" s="1"/>
  <c r="G29" i="98" s="1"/>
  <c r="G30" i="98" s="1"/>
  <c r="G31" i="98" s="1"/>
  <c r="G32" i="98" s="1"/>
  <c r="G33" i="98" s="1"/>
  <c r="G34" i="98" s="1"/>
  <c r="G35" i="98" s="1"/>
  <c r="G36" i="98" s="1"/>
  <c r="G37" i="98" s="1"/>
  <c r="G38" i="98" s="1"/>
  <c r="G39" i="98" s="1"/>
  <c r="G40" i="98" s="1"/>
  <c r="G41" i="98" s="1"/>
  <c r="G42" i="98" s="1"/>
  <c r="G43" i="98" s="1"/>
  <c r="G44" i="98" s="1"/>
  <c r="G45" i="98" s="1"/>
  <c r="G46" i="98" s="1"/>
  <c r="G47" i="98" s="1"/>
  <c r="G48" i="98" s="1"/>
  <c r="G49" i="98" s="1"/>
  <c r="G50" i="98" s="1"/>
  <c r="G51" i="98" s="1"/>
  <c r="G52" i="98" s="1"/>
  <c r="G53" i="98" s="1"/>
  <c r="G54" i="98" s="1"/>
  <c r="G55" i="98" s="1"/>
  <c r="G56" i="98" s="1"/>
  <c r="H18" i="97"/>
  <c r="I18" i="97" s="1"/>
  <c r="J18" i="97" s="1"/>
  <c r="I7" i="87"/>
  <c r="J7" i="87" s="1"/>
  <c r="I6" i="87"/>
  <c r="G8" i="87"/>
  <c r="H8" i="87" s="1"/>
  <c r="G57" i="98" l="1"/>
  <c r="G58" i="98" s="1"/>
  <c r="G59" i="98" s="1"/>
  <c r="G60" i="98" s="1"/>
  <c r="G61" i="98" s="1"/>
  <c r="H19" i="97"/>
  <c r="I19" i="97" s="1"/>
  <c r="J19" i="97" s="1"/>
  <c r="J6" i="87"/>
  <c r="I8" i="87"/>
  <c r="J8" i="87" s="1"/>
  <c r="G9" i="87"/>
  <c r="H9" i="87" s="1"/>
  <c r="G62" i="98" l="1"/>
  <c r="G63" i="98" s="1"/>
  <c r="G64" i="98" s="1"/>
  <c r="G65" i="98" s="1"/>
  <c r="G66" i="98" s="1"/>
  <c r="G67" i="98" s="1"/>
  <c r="G68" i="98" s="1"/>
  <c r="G69" i="98" s="1"/>
  <c r="H20" i="97"/>
  <c r="I20" i="97" s="1"/>
  <c r="J20" i="97" s="1"/>
  <c r="I9" i="87"/>
  <c r="J9" i="87" s="1"/>
  <c r="G10" i="87"/>
  <c r="G70" i="98" l="1"/>
  <c r="G71" i="98" s="1"/>
  <c r="G72" i="98" s="1"/>
  <c r="H21" i="97"/>
  <c r="I21" i="97" s="1"/>
  <c r="J21" i="97" s="1"/>
  <c r="H10" i="87"/>
  <c r="G11" i="87"/>
  <c r="G73" i="98" l="1"/>
  <c r="H22" i="97"/>
  <c r="I22" i="97" s="1"/>
  <c r="J22" i="97" s="1"/>
  <c r="I10" i="87"/>
  <c r="J10" i="87" s="1"/>
  <c r="G12" i="87"/>
  <c r="G13" i="87" s="1"/>
  <c r="G14" i="87" s="1"/>
  <c r="G15" i="87" s="1"/>
  <c r="G16" i="87" s="1"/>
  <c r="G17" i="87" s="1"/>
  <c r="G18" i="87" s="1"/>
  <c r="G74" i="98" l="1"/>
  <c r="H23" i="97"/>
  <c r="I23" i="97" s="1"/>
  <c r="J23" i="97" s="1"/>
  <c r="I11" i="87"/>
  <c r="J11" i="87" s="1"/>
  <c r="H24" i="97" l="1"/>
  <c r="I24" i="97" s="1"/>
  <c r="J24" i="97" s="1"/>
  <c r="I12" i="87"/>
  <c r="J12" i="87" s="1"/>
  <c r="H25" i="97" l="1"/>
  <c r="I25" i="97" s="1"/>
  <c r="J25" i="97" s="1"/>
  <c r="I13" i="87"/>
  <c r="J13" i="87" s="1"/>
  <c r="G75" i="98" l="1"/>
  <c r="H26" i="97"/>
  <c r="I26" i="97" s="1"/>
  <c r="J26" i="97" s="1"/>
  <c r="I14" i="87"/>
  <c r="J14" i="87" s="1"/>
  <c r="H15" i="87"/>
  <c r="G76" i="98" l="1"/>
  <c r="G77" i="98" s="1"/>
  <c r="H27" i="97"/>
  <c r="I27" i="97" s="1"/>
  <c r="J27" i="97" s="1"/>
  <c r="I15" i="87"/>
  <c r="J15" i="87" s="1"/>
  <c r="H16" i="87"/>
  <c r="H28" i="97" l="1"/>
  <c r="I28" i="97" s="1"/>
  <c r="J28" i="97" s="1"/>
  <c r="I16" i="87"/>
  <c r="J16" i="87" s="1"/>
  <c r="G78" i="98" l="1"/>
  <c r="H29" i="97"/>
  <c r="I29" i="97" s="1"/>
  <c r="J29" i="97" s="1"/>
  <c r="I17" i="87"/>
  <c r="J17" i="87" s="1"/>
  <c r="G19" i="87"/>
  <c r="G20" i="87" s="1"/>
  <c r="H30" i="97" l="1"/>
  <c r="I30" i="97" s="1"/>
  <c r="J30" i="97" s="1"/>
  <c r="I18" i="87"/>
  <c r="J18" i="87" s="1"/>
  <c r="G79" i="98" l="1"/>
  <c r="H31" i="97"/>
  <c r="I31" i="97" s="1"/>
  <c r="J31" i="97" s="1"/>
  <c r="I19" i="87"/>
  <c r="J19" i="87" s="1"/>
  <c r="G21" i="87"/>
  <c r="H32" i="97" l="1"/>
  <c r="I32" i="97" s="1"/>
  <c r="J32" i="97" s="1"/>
  <c r="I20" i="87"/>
  <c r="J20" i="87" s="1"/>
  <c r="G22" i="87"/>
  <c r="G80" i="98" l="1"/>
  <c r="H33" i="97"/>
  <c r="I33" i="97" s="1"/>
  <c r="J33" i="97" s="1"/>
  <c r="I21" i="87"/>
  <c r="J21" i="87" s="1"/>
  <c r="G23" i="87"/>
  <c r="H34" i="97" l="1"/>
  <c r="I34" i="97" s="1"/>
  <c r="J34" i="97" s="1"/>
  <c r="I22" i="87"/>
  <c r="J22" i="87" s="1"/>
  <c r="G24" i="87"/>
  <c r="H23" i="87"/>
  <c r="G81" i="98" l="1"/>
  <c r="H35" i="97"/>
  <c r="I35" i="97" s="1"/>
  <c r="J35" i="97" s="1"/>
  <c r="I23" i="87"/>
  <c r="J23" i="87" s="1"/>
  <c r="H24" i="87"/>
  <c r="G25" i="87"/>
  <c r="G26" i="87" s="1"/>
  <c r="G27" i="87" s="1"/>
  <c r="G28" i="87" s="1"/>
  <c r="G29" i="87" s="1"/>
  <c r="G30" i="87" s="1"/>
  <c r="G31" i="87" s="1"/>
  <c r="G32" i="87" s="1"/>
  <c r="G33" i="87" s="1"/>
  <c r="G34" i="87" s="1"/>
  <c r="G35" i="87" s="1"/>
  <c r="G36" i="87" s="1"/>
  <c r="G37" i="87" s="1"/>
  <c r="G38" i="87" s="1"/>
  <c r="G39" i="87" s="1"/>
  <c r="G40" i="87" s="1"/>
  <c r="G41" i="87" s="1"/>
  <c r="G42" i="87" s="1"/>
  <c r="G43" i="87" s="1"/>
  <c r="G44" i="87" s="1"/>
  <c r="G45" i="87" s="1"/>
  <c r="G46" i="87" s="1"/>
  <c r="G47" i="87" s="1"/>
  <c r="G48" i="87" s="1"/>
  <c r="G49" i="87" s="1"/>
  <c r="G50" i="87" s="1"/>
  <c r="G51" i="87" s="1"/>
  <c r="G52" i="87" s="1"/>
  <c r="G53" i="87" s="1"/>
  <c r="G54" i="87" s="1"/>
  <c r="G55" i="87" s="1"/>
  <c r="G56" i="87" s="1"/>
  <c r="G57" i="87" s="1"/>
  <c r="G58" i="87" s="1"/>
  <c r="G59" i="87" s="1"/>
  <c r="G60" i="87" s="1"/>
  <c r="G61" i="87" s="1"/>
  <c r="G62" i="87" s="1"/>
  <c r="G63" i="87" s="1"/>
  <c r="G64" i="87" s="1"/>
  <c r="G65" i="87" s="1"/>
  <c r="G66" i="87" s="1"/>
  <c r="G67" i="87" s="1"/>
  <c r="G68" i="87" s="1"/>
  <c r="G69" i="87" s="1"/>
  <c r="G70" i="87" s="1"/>
  <c r="G71" i="87" s="1"/>
  <c r="G72" i="87" s="1"/>
  <c r="G73" i="87" s="1"/>
  <c r="G74" i="87" s="1"/>
  <c r="G75" i="87" s="1"/>
  <c r="G76" i="87" s="1"/>
  <c r="G77" i="87" s="1"/>
  <c r="G78" i="87" s="1"/>
  <c r="G79" i="87" s="1"/>
  <c r="G80" i="87" s="1"/>
  <c r="G81" i="87" s="1"/>
  <c r="G82" i="87" s="1"/>
  <c r="G83" i="87" s="1"/>
  <c r="G84" i="87" s="1"/>
  <c r="G85" i="87" s="1"/>
  <c r="G86" i="87" s="1"/>
  <c r="G87" i="87" s="1"/>
  <c r="G88" i="87" s="1"/>
  <c r="G89" i="87" s="1"/>
  <c r="G90" i="87" s="1"/>
  <c r="G91" i="87" s="1"/>
  <c r="G92" i="87" s="1"/>
  <c r="G93" i="87" s="1"/>
  <c r="G94" i="87" s="1"/>
  <c r="G95" i="87" s="1"/>
  <c r="G96" i="87" s="1"/>
  <c r="G97" i="87" s="1"/>
  <c r="G98" i="87" s="1"/>
  <c r="G99" i="87" s="1"/>
  <c r="G100" i="87" s="1"/>
  <c r="G101" i="87" s="1"/>
  <c r="G102" i="87" s="1"/>
  <c r="G103" i="87" s="1"/>
  <c r="G104" i="87" s="1"/>
  <c r="G105" i="87" s="1"/>
  <c r="G106" i="87" s="1"/>
  <c r="G107" i="87" s="1"/>
  <c r="G108" i="87" s="1"/>
  <c r="G109" i="87" s="1"/>
  <c r="G110" i="87" s="1"/>
  <c r="G111" i="87" s="1"/>
  <c r="G112" i="87" s="1"/>
  <c r="G113" i="87" s="1"/>
  <c r="G114" i="87" s="1"/>
  <c r="G115" i="87" s="1"/>
  <c r="G116" i="87" s="1"/>
  <c r="G117" i="87" s="1"/>
  <c r="G118" i="87" s="1"/>
  <c r="G119" i="87" s="1"/>
  <c r="G120" i="87" s="1"/>
  <c r="G121" i="87" s="1"/>
  <c r="G122" i="87" s="1"/>
  <c r="G123" i="87" s="1"/>
  <c r="G124" i="87" s="1"/>
  <c r="G125" i="87" s="1"/>
  <c r="G126" i="87" s="1"/>
  <c r="G127" i="87" s="1"/>
  <c r="G128" i="87" s="1"/>
  <c r="G129" i="87" s="1"/>
  <c r="G130" i="87" s="1"/>
  <c r="G131" i="87" s="1"/>
  <c r="G132" i="87" s="1"/>
  <c r="G133" i="87" s="1"/>
  <c r="G134" i="87" s="1"/>
  <c r="G135" i="87" s="1"/>
  <c r="G136" i="87" s="1"/>
  <c r="G137" i="87" s="1"/>
  <c r="G138" i="87" s="1"/>
  <c r="G139" i="87" s="1"/>
  <c r="G140" i="87" s="1"/>
  <c r="G141" i="87" s="1"/>
  <c r="G142" i="87" s="1"/>
  <c r="G143" i="87" s="1"/>
  <c r="G144" i="87" s="1"/>
  <c r="G145" i="87" s="1"/>
  <c r="G146" i="87" s="1"/>
  <c r="G147" i="87" s="1"/>
  <c r="G148" i="87" s="1"/>
  <c r="G149" i="87" s="1"/>
  <c r="G150" i="87" s="1"/>
  <c r="G151" i="87" s="1"/>
  <c r="G152" i="87" s="1"/>
  <c r="G153" i="87" s="1"/>
  <c r="G154" i="87" s="1"/>
  <c r="G155" i="87" s="1"/>
  <c r="G156" i="87" s="1"/>
  <c r="G157" i="87" s="1"/>
  <c r="G158" i="87" s="1"/>
  <c r="G159" i="87" s="1"/>
  <c r="G160" i="87" s="1"/>
  <c r="G161" i="87" s="1"/>
  <c r="G162" i="87" s="1"/>
  <c r="G163" i="87" s="1"/>
  <c r="G164" i="87" s="1"/>
  <c r="G82" i="98" l="1"/>
  <c r="G83" i="98" s="1"/>
  <c r="G84" i="98" s="1"/>
  <c r="G85" i="98" s="1"/>
  <c r="G86" i="98" s="1"/>
  <c r="G87" i="98" s="1"/>
  <c r="G88" i="98" s="1"/>
  <c r="G89" i="98" s="1"/>
  <c r="G90" i="98" s="1"/>
  <c r="H36" i="97"/>
  <c r="I36" i="97" s="1"/>
  <c r="J36" i="97" s="1"/>
  <c r="I24" i="87"/>
  <c r="J24" i="87" s="1"/>
  <c r="G91" i="98" l="1"/>
  <c r="H37" i="97"/>
  <c r="I37" i="97" s="1"/>
  <c r="J37" i="97" s="1"/>
  <c r="I25" i="87"/>
  <c r="J25" i="87" s="1"/>
  <c r="H38" i="97" l="1"/>
  <c r="I38" i="97" s="1"/>
  <c r="J38" i="97" s="1"/>
  <c r="I26" i="87"/>
  <c r="J26" i="87" s="1"/>
  <c r="H39" i="97" l="1"/>
  <c r="I39" i="97" s="1"/>
  <c r="J39" i="97" s="1"/>
  <c r="I27" i="87"/>
  <c r="J27" i="87" s="1"/>
  <c r="H40" i="97" l="1"/>
  <c r="I40" i="97" s="1"/>
  <c r="J40" i="97" s="1"/>
  <c r="I28" i="87"/>
  <c r="J28" i="87" s="1"/>
  <c r="H41" i="97" l="1"/>
  <c r="I41" i="97" s="1"/>
  <c r="J41" i="97" s="1"/>
  <c r="I29" i="87"/>
  <c r="J29" i="87" s="1"/>
  <c r="H30" i="87"/>
  <c r="H42" i="97" l="1"/>
  <c r="I42" i="97" s="1"/>
  <c r="J42" i="97" s="1"/>
  <c r="I30" i="87"/>
  <c r="J30" i="87" s="1"/>
  <c r="H31" i="87"/>
  <c r="G92" i="98" l="1"/>
  <c r="H43" i="97"/>
  <c r="I43" i="97" s="1"/>
  <c r="J43" i="97" s="1"/>
  <c r="I31" i="87"/>
  <c r="J31" i="87" s="1"/>
  <c r="H44" i="97" l="1"/>
  <c r="I44" i="97" s="1"/>
  <c r="J44" i="97" s="1"/>
  <c r="I32" i="87"/>
  <c r="J32" i="87" s="1"/>
  <c r="G93" i="98" l="1"/>
  <c r="H45" i="97"/>
  <c r="I45" i="97" s="1"/>
  <c r="J45" i="97" s="1"/>
  <c r="I33" i="87"/>
  <c r="J33" i="87" s="1"/>
  <c r="G94" i="98" l="1"/>
  <c r="G95" i="98" s="1"/>
  <c r="H46" i="97"/>
  <c r="I46" i="97" s="1"/>
  <c r="J46" i="97" s="1"/>
  <c r="I34" i="87"/>
  <c r="J34" i="87" s="1"/>
  <c r="H47" i="97" l="1"/>
  <c r="I47" i="97" s="1"/>
  <c r="J47" i="97" s="1"/>
  <c r="I35" i="87"/>
  <c r="J35" i="87" s="1"/>
  <c r="G96" i="98" l="1"/>
  <c r="G97" i="98" s="1"/>
  <c r="G98" i="98" s="1"/>
  <c r="H48" i="97"/>
  <c r="I48" i="97" s="1"/>
  <c r="J48" i="97" s="1"/>
  <c r="I36" i="87"/>
  <c r="J36" i="87" s="1"/>
  <c r="H49" i="97" l="1"/>
  <c r="I49" i="97" s="1"/>
  <c r="J49" i="97" s="1"/>
  <c r="I37" i="87"/>
  <c r="J37" i="87" s="1"/>
  <c r="H50" i="97" l="1"/>
  <c r="I50" i="97" s="1"/>
  <c r="J50" i="97" s="1"/>
  <c r="I38" i="87"/>
  <c r="J38" i="87" s="1"/>
  <c r="H51" i="97" l="1"/>
  <c r="I51" i="97" s="1"/>
  <c r="J51" i="97" s="1"/>
  <c r="I39" i="87"/>
  <c r="J39" i="87" s="1"/>
  <c r="H52" i="97" l="1"/>
  <c r="I52" i="97" s="1"/>
  <c r="J52" i="97" s="1"/>
  <c r="I40" i="87"/>
  <c r="J40" i="87" s="1"/>
  <c r="H53" i="97" l="1"/>
  <c r="I53" i="97" s="1"/>
  <c r="J53" i="97" s="1"/>
  <c r="I41" i="87"/>
  <c r="J41" i="87" s="1"/>
  <c r="H54" i="97" l="1"/>
  <c r="I54" i="97" s="1"/>
  <c r="J54" i="97" s="1"/>
  <c r="I42" i="87"/>
  <c r="J42" i="87" s="1"/>
  <c r="H55" i="97" l="1"/>
  <c r="I55" i="97" s="1"/>
  <c r="J55" i="97" s="1"/>
  <c r="I43" i="87"/>
  <c r="J43" i="87" s="1"/>
  <c r="G99" i="98" l="1"/>
  <c r="G100" i="98" s="1"/>
  <c r="H56" i="97"/>
  <c r="I56" i="97" s="1"/>
  <c r="J56" i="97" s="1"/>
  <c r="I44" i="87"/>
  <c r="J44" i="87" s="1"/>
  <c r="H57" i="97" l="1"/>
  <c r="I57" i="97" s="1"/>
  <c r="J57" i="97" s="1"/>
  <c r="I45" i="87"/>
  <c r="J45" i="87" s="1"/>
  <c r="H58" i="97" l="1"/>
  <c r="I58" i="97" s="1"/>
  <c r="J58" i="97" s="1"/>
  <c r="I46" i="87"/>
  <c r="J46" i="87" s="1"/>
  <c r="H59" i="97" l="1"/>
  <c r="I59" i="97" s="1"/>
  <c r="J59" i="97" s="1"/>
  <c r="I47" i="87"/>
  <c r="J47" i="87" s="1"/>
  <c r="H60" i="97" l="1"/>
  <c r="I60" i="97" s="1"/>
  <c r="J60" i="97" s="1"/>
  <c r="I48" i="87"/>
  <c r="J48" i="87" s="1"/>
  <c r="G101" i="98" l="1"/>
  <c r="H61" i="97"/>
  <c r="I61" i="97" s="1"/>
  <c r="J61" i="97" s="1"/>
  <c r="I49" i="87"/>
  <c r="J49" i="87" s="1"/>
  <c r="H62" i="97" l="1"/>
  <c r="I62" i="97" s="1"/>
  <c r="J62" i="97" s="1"/>
  <c r="I50" i="87"/>
  <c r="J50" i="87" s="1"/>
  <c r="H63" i="97" l="1"/>
  <c r="I63" i="97" s="1"/>
  <c r="J63" i="97" s="1"/>
  <c r="I51" i="87"/>
  <c r="J51" i="87" s="1"/>
  <c r="H64" i="97" l="1"/>
  <c r="I64" i="97" s="1"/>
  <c r="J64" i="97" s="1"/>
  <c r="I52" i="87"/>
  <c r="J52" i="87" s="1"/>
  <c r="H65" i="97" l="1"/>
  <c r="I65" i="97" s="1"/>
  <c r="J65" i="97" s="1"/>
  <c r="I53" i="87"/>
  <c r="J53" i="87" s="1"/>
  <c r="H66" i="97" l="1"/>
  <c r="I66" i="97" s="1"/>
  <c r="J66" i="97" s="1"/>
  <c r="I54" i="87"/>
  <c r="J54" i="87" s="1"/>
  <c r="G102" i="98" l="1"/>
  <c r="H67" i="97"/>
  <c r="I55" i="87"/>
  <c r="J55" i="87" s="1"/>
  <c r="I67" i="97" l="1"/>
  <c r="H68" i="97"/>
  <c r="H72" i="97"/>
  <c r="I56" i="87"/>
  <c r="J56" i="87" s="1"/>
  <c r="H77" i="97" l="1"/>
  <c r="I77" i="97" s="1"/>
  <c r="J77" i="97" s="1"/>
  <c r="I72" i="97"/>
  <c r="H73" i="97"/>
  <c r="I73" i="97" s="1"/>
  <c r="J73" i="97" s="1"/>
  <c r="J67" i="97"/>
  <c r="I68" i="97"/>
  <c r="I57" i="87"/>
  <c r="J57" i="87" s="1"/>
  <c r="G107" i="98" l="1"/>
  <c r="J72" i="97"/>
  <c r="H74" i="97"/>
  <c r="I74" i="97" s="1"/>
  <c r="J74" i="97" s="1"/>
  <c r="I58" i="87"/>
  <c r="J58" i="87" s="1"/>
  <c r="H103" i="98" l="1"/>
  <c r="H78" i="97"/>
  <c r="I78" i="97" s="1"/>
  <c r="J78" i="97" s="1"/>
  <c r="H82" i="97"/>
  <c r="I82" i="97" s="1"/>
  <c r="J82" i="97" s="1"/>
  <c r="H76" i="97"/>
  <c r="I76" i="97" s="1"/>
  <c r="J76" i="97" s="1"/>
  <c r="H75" i="97"/>
  <c r="I75" i="97" s="1"/>
  <c r="J75" i="97" s="1"/>
  <c r="I59" i="87"/>
  <c r="J59" i="87" s="1"/>
  <c r="I103" i="98" l="1"/>
  <c r="G108" i="98"/>
  <c r="H83" i="97"/>
  <c r="I83" i="97" s="1"/>
  <c r="J83" i="97" s="1"/>
  <c r="H79" i="97"/>
  <c r="I79" i="97" s="1"/>
  <c r="J79" i="97" s="1"/>
  <c r="I60" i="87"/>
  <c r="J60" i="87" s="1"/>
  <c r="H88" i="97" l="1"/>
  <c r="I88" i="97" s="1"/>
  <c r="J88" i="97" s="1"/>
  <c r="H80" i="97"/>
  <c r="I80" i="97" s="1"/>
  <c r="J80" i="97" s="1"/>
  <c r="H81" i="97"/>
  <c r="I81" i="97" s="1"/>
  <c r="J81" i="97" s="1"/>
  <c r="H84" i="97"/>
  <c r="I84" i="97" s="1"/>
  <c r="J84" i="97" s="1"/>
  <c r="I61" i="87"/>
  <c r="J61" i="87" s="1"/>
  <c r="H85" i="97" l="1"/>
  <c r="I85" i="97" s="1"/>
  <c r="J85" i="97" s="1"/>
  <c r="H89" i="97"/>
  <c r="I89" i="97" s="1"/>
  <c r="J89" i="97" s="1"/>
  <c r="I62" i="87"/>
  <c r="J62" i="87" s="1"/>
  <c r="H90" i="97" l="1"/>
  <c r="I90" i="97" s="1"/>
  <c r="J90" i="97" s="1"/>
  <c r="H94" i="97"/>
  <c r="I94" i="97" s="1"/>
  <c r="J94" i="97" s="1"/>
  <c r="H86" i="97"/>
  <c r="I86" i="97" s="1"/>
  <c r="J86" i="97" s="1"/>
  <c r="H87" i="97"/>
  <c r="I87" i="97" s="1"/>
  <c r="J87" i="97" s="1"/>
  <c r="I63" i="87"/>
  <c r="J63" i="87" s="1"/>
  <c r="H95" i="97" l="1"/>
  <c r="I95" i="97" s="1"/>
  <c r="J95" i="97" s="1"/>
  <c r="H91" i="97"/>
  <c r="I91" i="97" s="1"/>
  <c r="J91" i="97" s="1"/>
  <c r="I64" i="87"/>
  <c r="J64" i="87" s="1"/>
  <c r="H96" i="97" l="1"/>
  <c r="I96" i="97" s="1"/>
  <c r="J96" i="97" s="1"/>
  <c r="H92" i="97"/>
  <c r="I92" i="97" s="1"/>
  <c r="J92" i="97" s="1"/>
  <c r="H93" i="97"/>
  <c r="I93" i="97" s="1"/>
  <c r="J93" i="97" s="1"/>
  <c r="H100" i="97"/>
  <c r="I100" i="97" s="1"/>
  <c r="J100" i="97" s="1"/>
  <c r="I65" i="87"/>
  <c r="J65" i="87" s="1"/>
  <c r="H101" i="97" l="1"/>
  <c r="I101" i="97" s="1"/>
  <c r="J101" i="97" s="1"/>
  <c r="H97" i="97"/>
  <c r="I97" i="97" s="1"/>
  <c r="J97" i="97" s="1"/>
  <c r="I66" i="87"/>
  <c r="J66" i="87" s="1"/>
  <c r="H98" i="97" l="1"/>
  <c r="I98" i="97" s="1"/>
  <c r="J98" i="97" s="1"/>
  <c r="H99" i="97"/>
  <c r="I99" i="97" s="1"/>
  <c r="J99" i="97" s="1"/>
  <c r="H102" i="97"/>
  <c r="I102" i="97" s="1"/>
  <c r="J102" i="97" s="1"/>
  <c r="I67" i="87"/>
  <c r="J67" i="87" s="1"/>
  <c r="H103" i="97" l="1"/>
  <c r="I103" i="97" s="1"/>
  <c r="J103" i="97" s="1"/>
  <c r="I68" i="87"/>
  <c r="J68" i="87" s="1"/>
  <c r="H104" i="97" l="1"/>
  <c r="I104" i="97" s="1"/>
  <c r="J104" i="97" s="1"/>
  <c r="H105" i="97"/>
  <c r="I69" i="87"/>
  <c r="J69" i="87" s="1"/>
  <c r="H70" i="87"/>
  <c r="I105" i="97" l="1"/>
  <c r="H106" i="97"/>
  <c r="I70" i="87"/>
  <c r="J70" i="87" s="1"/>
  <c r="J105" i="97" l="1"/>
  <c r="I106" i="97"/>
  <c r="I71" i="87"/>
  <c r="J71" i="87" s="1"/>
  <c r="I72" i="87" l="1"/>
  <c r="J72" i="87" s="1"/>
  <c r="H109" i="98" l="1"/>
  <c r="I73" i="87"/>
  <c r="J73" i="87" s="1"/>
  <c r="J109" i="98" l="1"/>
  <c r="I109" i="98"/>
  <c r="I74" i="87"/>
  <c r="J74" i="87" s="1"/>
  <c r="I75" i="87" l="1"/>
  <c r="J75" i="87" s="1"/>
  <c r="H76" i="87"/>
  <c r="I76" i="87" l="1"/>
  <c r="J76" i="87" s="1"/>
  <c r="I77" i="87" l="1"/>
  <c r="J77" i="87" s="1"/>
  <c r="I78" i="87" l="1"/>
  <c r="J78" i="87" s="1"/>
  <c r="I79" i="87" l="1"/>
  <c r="J79" i="87" s="1"/>
  <c r="I80" i="87" l="1"/>
  <c r="J80" i="87" s="1"/>
  <c r="I81" i="87" l="1"/>
  <c r="J81" i="87" s="1"/>
  <c r="I82" i="87" l="1"/>
  <c r="J82" i="87" s="1"/>
  <c r="I83" i="87" l="1"/>
  <c r="J83" i="87" s="1"/>
  <c r="I84" i="87" l="1"/>
  <c r="J84" i="87" s="1"/>
  <c r="H85" i="87"/>
  <c r="I85" i="87" l="1"/>
  <c r="J85" i="87" s="1"/>
  <c r="I86" i="87" l="1"/>
  <c r="J86" i="87" s="1"/>
  <c r="I87" i="87" l="1"/>
  <c r="J87" i="87" s="1"/>
  <c r="I88" i="87" l="1"/>
  <c r="J88" i="87" s="1"/>
  <c r="H89" i="87"/>
  <c r="I89" i="87" l="1"/>
  <c r="J89" i="87" s="1"/>
  <c r="I90" i="87" l="1"/>
  <c r="J90" i="87" s="1"/>
  <c r="H91" i="87"/>
  <c r="I91" i="87" l="1"/>
  <c r="J91" i="87" s="1"/>
  <c r="I92" i="87" l="1"/>
  <c r="J92" i="87" s="1"/>
  <c r="H93" i="87"/>
  <c r="I93" i="87" l="1"/>
  <c r="J93" i="87" s="1"/>
  <c r="H94" i="87"/>
  <c r="I94" i="87" l="1"/>
  <c r="J94" i="87" s="1"/>
  <c r="H95" i="87"/>
  <c r="I95" i="87" l="1"/>
  <c r="J95" i="87" s="1"/>
  <c r="I96" i="87" l="1"/>
  <c r="J96" i="87" s="1"/>
  <c r="H97" i="87"/>
  <c r="I97" i="87" l="1"/>
  <c r="J97" i="87" s="1"/>
  <c r="I98" i="87" l="1"/>
  <c r="J98" i="87" s="1"/>
  <c r="I99" i="87" l="1"/>
  <c r="J99" i="87" s="1"/>
  <c r="H100" i="87"/>
  <c r="I100" i="87" l="1"/>
  <c r="J100" i="87" s="1"/>
  <c r="H101" i="87"/>
  <c r="I101" i="87" l="1"/>
  <c r="J101" i="87" s="1"/>
  <c r="I102" i="87" l="1"/>
  <c r="J102" i="87" s="1"/>
  <c r="H103" i="87"/>
  <c r="I103" i="87" l="1"/>
  <c r="J103" i="87" s="1"/>
  <c r="H104" i="87"/>
  <c r="I104" i="87" l="1"/>
  <c r="J104" i="87" s="1"/>
  <c r="I105" i="87" l="1"/>
  <c r="J105" i="87" s="1"/>
  <c r="H106" i="87"/>
  <c r="I106" i="87" l="1"/>
  <c r="J106" i="87" s="1"/>
  <c r="H107" i="87"/>
  <c r="I107" i="87" l="1"/>
  <c r="J107" i="87" s="1"/>
  <c r="I108" i="87" l="1"/>
  <c r="J108" i="87" s="1"/>
  <c r="H109" i="87"/>
  <c r="I109" i="87" l="1"/>
  <c r="J109" i="87" s="1"/>
  <c r="H110" i="87"/>
  <c r="I110" i="87" l="1"/>
  <c r="J110" i="87" s="1"/>
  <c r="I111" i="87" l="1"/>
  <c r="J111" i="87" s="1"/>
  <c r="H112" i="87"/>
  <c r="I112" i="87" l="1"/>
  <c r="J112" i="87" s="1"/>
  <c r="I113" i="87" l="1"/>
  <c r="J113" i="87" s="1"/>
  <c r="I114" i="87" l="1"/>
  <c r="J114" i="87" s="1"/>
  <c r="I115" i="87" l="1"/>
  <c r="J115" i="87" s="1"/>
  <c r="I116" i="87" l="1"/>
  <c r="J116" i="87" s="1"/>
  <c r="I117" i="87" l="1"/>
  <c r="J117" i="87" s="1"/>
  <c r="I118" i="87" l="1"/>
  <c r="J118" i="87" s="1"/>
  <c r="I119" i="87" l="1"/>
  <c r="J119" i="87" s="1"/>
  <c r="I120" i="87" l="1"/>
  <c r="J120" i="87" s="1"/>
  <c r="I121" i="87" l="1"/>
  <c r="J121" i="87" s="1"/>
  <c r="H122" i="87"/>
  <c r="I122" i="87" l="1"/>
  <c r="J122" i="87" s="1"/>
  <c r="I123" i="87" l="1"/>
  <c r="J123" i="87" s="1"/>
  <c r="H124" i="87"/>
  <c r="I124" i="87" l="1"/>
  <c r="J124" i="87" s="1"/>
  <c r="H125" i="87"/>
  <c r="I125" i="87" l="1"/>
  <c r="J125" i="87" s="1"/>
  <c r="H126" i="87"/>
  <c r="I126" i="87" l="1"/>
  <c r="J126" i="87" s="1"/>
  <c r="H127" i="87"/>
  <c r="I127" i="87" l="1"/>
  <c r="J127" i="87" s="1"/>
  <c r="H128" i="87"/>
  <c r="I128" i="87" l="1"/>
  <c r="J128" i="87" s="1"/>
  <c r="H129" i="87"/>
  <c r="I129" i="87" l="1"/>
  <c r="J129" i="87" s="1"/>
  <c r="I130" i="87" l="1"/>
  <c r="J130" i="87" s="1"/>
  <c r="H131" i="87"/>
  <c r="I131" i="87" l="1"/>
  <c r="J131" i="87" s="1"/>
  <c r="H132" i="87"/>
  <c r="I132" i="87" l="1"/>
  <c r="J132" i="87" s="1"/>
  <c r="I133" i="87" l="1"/>
  <c r="J133" i="87" s="1"/>
  <c r="H134" i="87"/>
  <c r="I134" i="87" l="1"/>
  <c r="J134" i="87" s="1"/>
  <c r="I135" i="87" l="1"/>
  <c r="J135" i="87" s="1"/>
  <c r="I136" i="87" l="1"/>
  <c r="J136" i="87" s="1"/>
  <c r="H137" i="87"/>
  <c r="I137" i="87" l="1"/>
  <c r="J137" i="87" s="1"/>
  <c r="H138" i="87"/>
  <c r="I138" i="87" l="1"/>
  <c r="J138" i="87" s="1"/>
  <c r="I139" i="87" l="1"/>
  <c r="J139" i="87" s="1"/>
  <c r="I140" i="87" l="1"/>
  <c r="J140" i="87" s="1"/>
  <c r="I141" i="87" l="1"/>
  <c r="J141" i="87" s="1"/>
  <c r="H142" i="87"/>
  <c r="I142" i="87" l="1"/>
  <c r="J142" i="87" s="1"/>
  <c r="H143" i="87"/>
  <c r="I143" i="87" l="1"/>
  <c r="J143" i="87" s="1"/>
  <c r="H144" i="87"/>
  <c r="I144" i="87" l="1"/>
  <c r="J144" i="87" s="1"/>
  <c r="H145" i="87"/>
  <c r="I145" i="87" l="1"/>
  <c r="J145" i="87" s="1"/>
  <c r="H146" i="87"/>
  <c r="I146" i="87" l="1"/>
  <c r="J146" i="87" s="1"/>
  <c r="H147" i="87"/>
  <c r="I147" i="87" l="1"/>
  <c r="J147" i="87" s="1"/>
  <c r="H148" i="87"/>
  <c r="I148" i="87" l="1"/>
  <c r="J148" i="87" s="1"/>
  <c r="H149" i="87"/>
  <c r="I149" i="87" l="1"/>
  <c r="J149" i="87" s="1"/>
  <c r="I150" i="87" l="1"/>
  <c r="J150" i="87" s="1"/>
  <c r="I151" i="87" l="1"/>
  <c r="J151" i="87" s="1"/>
  <c r="H152" i="87"/>
  <c r="I152" i="87" l="1"/>
  <c r="J152" i="87" s="1"/>
  <c r="H153" i="87"/>
  <c r="I153" i="87" l="1"/>
  <c r="J153" i="87" s="1"/>
  <c r="H154" i="87"/>
  <c r="I154" i="87" l="1"/>
  <c r="J154" i="87" s="1"/>
  <c r="H155" i="87"/>
  <c r="I155" i="87" l="1"/>
  <c r="J155" i="87" s="1"/>
  <c r="H156" i="87"/>
  <c r="I156" i="87" l="1"/>
  <c r="J156" i="87" s="1"/>
  <c r="I157" i="87" l="1"/>
  <c r="J157" i="87" s="1"/>
  <c r="H158" i="87"/>
  <c r="I158" i="87" l="1"/>
  <c r="J158" i="87" s="1"/>
  <c r="H159" i="87"/>
  <c r="I159" i="87" l="1"/>
  <c r="J159" i="87" s="1"/>
  <c r="H160" i="87"/>
  <c r="I160" i="87" l="1"/>
  <c r="J160" i="87" s="1"/>
  <c r="H161" i="87"/>
  <c r="I161" i="87" l="1"/>
  <c r="J161" i="87" s="1"/>
  <c r="H162" i="87"/>
  <c r="I162" i="87" l="1"/>
  <c r="J162" i="87" s="1"/>
  <c r="H163" i="87"/>
  <c r="I163" i="87" s="1"/>
  <c r="G165" i="87" l="1"/>
  <c r="I164" i="87" l="1"/>
  <c r="J164" i="87" s="1"/>
  <c r="G166" i="87"/>
  <c r="H165" i="87"/>
  <c r="I165" i="87" s="1"/>
  <c r="J163" i="87"/>
  <c r="G167" i="87" l="1"/>
  <c r="G172" i="87" s="1"/>
  <c r="H166" i="87"/>
  <c r="I166" i="87" l="1"/>
  <c r="J166" i="87" s="1"/>
  <c r="H167" i="87"/>
  <c r="H168" i="87" s="1"/>
  <c r="J165" i="87"/>
  <c r="I167" i="87" l="1"/>
  <c r="G173" i="87"/>
  <c r="G178" i="87" s="1"/>
  <c r="G179" i="87" s="1"/>
  <c r="J167" i="87" l="1"/>
  <c r="I168" i="87"/>
  <c r="I172" i="87"/>
  <c r="G180" i="87"/>
  <c r="G181" i="87" s="1"/>
  <c r="G182" i="87" s="1"/>
  <c r="G183" i="87" s="1"/>
  <c r="G184" i="87"/>
  <c r="G185" i="87" s="1"/>
  <c r="G174" i="87"/>
  <c r="H173" i="87"/>
  <c r="J172" i="87" l="1"/>
  <c r="I173" i="87"/>
  <c r="J173" i="87" s="1"/>
  <c r="G186" i="87"/>
  <c r="G187" i="87" s="1"/>
  <c r="G188" i="87" s="1"/>
  <c r="G189" i="87" s="1"/>
  <c r="G190" i="87"/>
  <c r="G191" i="87" s="1"/>
  <c r="G175" i="87"/>
  <c r="H174" i="87"/>
  <c r="I174" i="87" l="1"/>
  <c r="J174" i="87" s="1"/>
  <c r="G192" i="87"/>
  <c r="G193" i="87" s="1"/>
  <c r="G194" i="87" s="1"/>
  <c r="G195" i="87" s="1"/>
  <c r="G196" i="87"/>
  <c r="G197" i="87" s="1"/>
  <c r="G176" i="87"/>
  <c r="H175" i="87"/>
  <c r="I175" i="87" l="1"/>
  <c r="J175" i="87" s="1"/>
  <c r="G198" i="87"/>
  <c r="G199" i="87" s="1"/>
  <c r="G200" i="87" s="1"/>
  <c r="G201" i="87" s="1"/>
  <c r="G202" i="87"/>
  <c r="G203" i="87" s="1"/>
  <c r="G204" i="87" s="1"/>
  <c r="G205" i="87" s="1"/>
  <c r="G206" i="87" s="1"/>
  <c r="G207" i="87" s="1"/>
  <c r="H176" i="87"/>
  <c r="G177" i="87"/>
  <c r="I176" i="87" l="1"/>
  <c r="J176" i="87" s="1"/>
  <c r="H177" i="87"/>
  <c r="I177" i="87" l="1"/>
  <c r="J177" i="87" s="1"/>
  <c r="H178" i="87"/>
  <c r="I178" i="87" l="1"/>
  <c r="J178" i="87" s="1"/>
  <c r="I179" i="87" l="1"/>
  <c r="J179" i="87" s="1"/>
  <c r="H180" i="87"/>
  <c r="I180" i="87" l="1"/>
  <c r="J180" i="87" s="1"/>
  <c r="H181" i="87"/>
  <c r="I181" i="87" l="1"/>
  <c r="J181" i="87" s="1"/>
  <c r="H182" i="87"/>
  <c r="I182" i="87" l="1"/>
  <c r="J182" i="87" s="1"/>
  <c r="H183" i="87"/>
  <c r="I183" i="87" l="1"/>
  <c r="J183" i="87" s="1"/>
  <c r="H184" i="87"/>
  <c r="I184" i="87" l="1"/>
  <c r="J184" i="87" s="1"/>
  <c r="H185" i="87"/>
  <c r="I185" i="87" l="1"/>
  <c r="J185" i="87" s="1"/>
  <c r="H186" i="87"/>
  <c r="I186" i="87" l="1"/>
  <c r="J186" i="87" s="1"/>
  <c r="H187" i="87"/>
  <c r="I187" i="87" l="1"/>
  <c r="J187" i="87" s="1"/>
  <c r="H188" i="87"/>
  <c r="I188" i="87" l="1"/>
  <c r="J188" i="87" s="1"/>
  <c r="H189" i="87"/>
  <c r="I189" i="87" l="1"/>
  <c r="J189" i="87" s="1"/>
  <c r="H190" i="87"/>
  <c r="I190" i="87" l="1"/>
  <c r="J190" i="87" s="1"/>
  <c r="H191" i="87"/>
  <c r="I191" i="87" l="1"/>
  <c r="J191" i="87" s="1"/>
  <c r="H192" i="87"/>
  <c r="I192" i="87" l="1"/>
  <c r="J192" i="87" s="1"/>
  <c r="H193" i="87"/>
  <c r="I193" i="87" l="1"/>
  <c r="J193" i="87" s="1"/>
  <c r="H194" i="87"/>
  <c r="I194" i="87" l="1"/>
  <c r="J194" i="87" s="1"/>
  <c r="H195" i="87"/>
  <c r="I195" i="87" l="1"/>
  <c r="J195" i="87" s="1"/>
  <c r="H196" i="87"/>
  <c r="I196" i="87" l="1"/>
  <c r="J196" i="87" s="1"/>
  <c r="H197" i="87"/>
  <c r="I197" i="87" l="1"/>
  <c r="J197" i="87" s="1"/>
  <c r="H198" i="87"/>
  <c r="I198" i="87" l="1"/>
  <c r="J198" i="87" s="1"/>
  <c r="H199" i="87"/>
  <c r="I199" i="87" l="1"/>
  <c r="J199" i="87" s="1"/>
  <c r="H200" i="87"/>
  <c r="I200" i="87" l="1"/>
  <c r="J200" i="87" s="1"/>
  <c r="H201" i="87"/>
  <c r="I201" i="87" l="1"/>
  <c r="J201" i="87" s="1"/>
  <c r="H202" i="87"/>
  <c r="I202" i="87" l="1"/>
  <c r="J202" i="87" s="1"/>
  <c r="H203" i="87"/>
  <c r="I203" i="87" s="1"/>
  <c r="H204" i="87" l="1"/>
  <c r="I204" i="87" l="1"/>
  <c r="J204" i="87" s="1"/>
  <c r="J203" i="87"/>
  <c r="H205" i="87"/>
  <c r="I205" i="87" l="1"/>
  <c r="J205" i="87" s="1"/>
  <c r="H206" i="87"/>
  <c r="H207" i="87"/>
  <c r="H208" i="87" s="1"/>
  <c r="I207" i="87" l="1"/>
  <c r="I206" i="87"/>
  <c r="J207" i="87" l="1"/>
  <c r="I208" i="87"/>
  <c r="J206" i="87"/>
</calcChain>
</file>

<file path=xl/sharedStrings.xml><?xml version="1.0" encoding="utf-8"?>
<sst xmlns="http://schemas.openxmlformats.org/spreadsheetml/2006/main" count="967" uniqueCount="63">
  <si>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</si>
  <si>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</si>
  <si>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</si>
  <si>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</si>
  <si>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</si>
  <si>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</si>
  <si>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</si>
  <si>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</si>
  <si>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</si>
  <si>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</si>
  <si>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</si>
  <si>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</si>
  <si>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Comp</t>
  </si>
  <si>
    <t>2 BHK</t>
  </si>
  <si>
    <t>Paticulars</t>
  </si>
  <si>
    <t>2BHK</t>
  </si>
  <si>
    <t>Sr.No.</t>
  </si>
  <si>
    <t>Flat No</t>
  </si>
  <si>
    <t>BUA SqMt</t>
  </si>
  <si>
    <t>Rate</t>
  </si>
  <si>
    <t xml:space="preserve">CA </t>
  </si>
  <si>
    <t>CA in SqFt</t>
  </si>
  <si>
    <t>Avg</t>
  </si>
  <si>
    <t xml:space="preserve">Approved </t>
  </si>
  <si>
    <t>Proposed</t>
  </si>
  <si>
    <t xml:space="preserve"> As per Builder RERA Carpet Area in 
Sq. Ft.                      
</t>
  </si>
  <si>
    <t xml:space="preserve">Total </t>
  </si>
  <si>
    <r>
      <t xml:space="preserve">Rate per 
Sq. ft. on Carpet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</si>
  <si>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</si>
  <si>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</si>
  <si>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</si>
  <si>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</si>
  <si>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1BHK</t>
  </si>
  <si>
    <t>Tot - 4</t>
  </si>
  <si>
    <t>1st Flr (Ref)</t>
  </si>
  <si>
    <t>1 RK</t>
  </si>
  <si>
    <t>2nd Flr</t>
  </si>
  <si>
    <t>Tot -6</t>
  </si>
  <si>
    <t>1 BHK</t>
  </si>
  <si>
    <t>3rd Flr</t>
  </si>
  <si>
    <t>MP</t>
  </si>
  <si>
    <t>Typical - 4-7, 9-14, 16-21, 23-28th</t>
  </si>
  <si>
    <t xml:space="preserve">Typical - 8,15,22 &amp; 29th (Ref) </t>
  </si>
  <si>
    <t>Tot -4</t>
  </si>
  <si>
    <t>Ref</t>
  </si>
  <si>
    <t>304A</t>
  </si>
  <si>
    <t>304B</t>
  </si>
  <si>
    <t>Studio</t>
  </si>
  <si>
    <t xml:space="preserve"> As per RERA Carpet Area in 
Sq. Ft.                      
</t>
  </si>
  <si>
    <t>Sale / Rehab</t>
  </si>
  <si>
    <t>Sale</t>
  </si>
  <si>
    <t xml:space="preserve">nby </t>
  </si>
  <si>
    <t>Rehab</t>
  </si>
  <si>
    <t>Proposed Inventory</t>
  </si>
  <si>
    <t>Approved Inventory</t>
  </si>
  <si>
    <t xml:space="preserve"> Approved - Sale</t>
  </si>
  <si>
    <t>Approved - Rehab</t>
  </si>
  <si>
    <t xml:space="preserve"> Proposed - Rehab</t>
  </si>
  <si>
    <t xml:space="preserve"> Studio - 05                                     1 BHK - 25                                 2 BHK - 35                                                                                                     </t>
  </si>
  <si>
    <t>Proposed - Sale</t>
  </si>
  <si>
    <t xml:space="preserve">   1 BHK - 12                                 2 BHK - 22                                                                                                     </t>
  </si>
  <si>
    <t xml:space="preserve"> Studio - 01                                     1 BHK - 25                                 2 BHK - 74                                                                                                     </t>
  </si>
  <si>
    <t xml:space="preserve">          2 BHK - 02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</si>
</sst>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sz val="9"/>
      <name val="Arial Narrow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 Narrow"/>
      <family val="2"/>
    </font>
    <font>
      <sz val="9"/>
      <color theme="1"/>
      <name val="Arial Narrow"/>
      <family val="2"/>
    </font>
    <font>
      <b/>
      <sz val="7"/>
      <name val="Arial Narrow"/>
      <family val="2"/>
    </font>
    <font>
      <b/>
      <sz val="14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rgb="FF000000"/>
      <name val="Arial Narrow"/>
      <family val="2"/>
    </font>
    <font>
      <b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4" fillId="5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1" fontId="0" fillId="0" borderId="0" xfId="0" applyNumberFormat="1"/>
    <xf numFmtId="0" fontId="3" fillId="0" borderId="0" xfId="0" applyFont="1"/>
    <xf numFmtId="43" fontId="2" fillId="0" borderId="0" xfId="0" applyNumberFormat="1" applyFont="1" applyAlignment="1">
      <alignment horizontal="center" vertical="center"/>
    </xf>
    <xf numFmtId="0" fontId="3" fillId="6" borderId="0" xfId="0" applyFont="1" applyFill="1"/>
    <xf numFmtId="0" fontId="0" fillId="0" borderId="0" xfId="0" applyAlignment="1">
      <alignment horizontal="center" vertical="center"/>
    </xf>
    <xf numFmtId="0" fontId="0" fillId="6" borderId="0" xfId="0" applyFill="1"/>
    <xf numFmtId="1" fontId="5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4" borderId="0" xfId="0" applyFont="1" applyFill="1"/>
    <xf numFmtId="0" fontId="7" fillId="0" borderId="0" xfId="0" applyFont="1"/>
    <xf numFmtId="0" fontId="6" fillId="0" borderId="0" xfId="0" applyFont="1"/>
    <xf numFmtId="1" fontId="5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43" fontId="0" fillId="0" borderId="0" xfId="1" applyFont="1" applyFill="1"/>
    <xf numFmtId="43" fontId="0" fillId="0" borderId="0" xfId="0" applyNumberForma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3" fontId="7" fillId="0" borderId="0" xfId="1" applyFont="1" applyFill="1" applyAlignment="1">
      <alignment horizontal="center"/>
    </xf>
    <xf numFmtId="4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64" fontId="7" fillId="0" borderId="0" xfId="1" applyNumberFormat="1" applyFont="1" applyFill="1" applyAlignment="1">
      <alignment horizontal="center" vertical="center"/>
    </xf>
    <xf numFmtId="164" fontId="7" fillId="0" borderId="0" xfId="1" applyNumberFormat="1" applyFont="1" applyFill="1" applyAlignment="1">
      <alignment horizontal="center"/>
    </xf>
    <xf numFmtId="0" fontId="7" fillId="6" borderId="0" xfId="0" applyFont="1" applyFill="1" applyAlignment="1">
      <alignment horizontal="center"/>
    </xf>
    <xf numFmtId="164" fontId="7" fillId="6" borderId="0" xfId="1" applyNumberFormat="1" applyFont="1" applyFill="1" applyAlignment="1">
      <alignment horizontal="center"/>
    </xf>
    <xf numFmtId="1" fontId="0" fillId="6" borderId="0" xfId="0" applyNumberFormat="1" applyFill="1"/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164" fontId="17" fillId="0" borderId="1" xfId="1" applyNumberFormat="1" applyFont="1" applyBorder="1" applyAlignment="1">
      <alignment horizontal="left"/>
    </xf>
    <xf numFmtId="164" fontId="17" fillId="0" borderId="1" xfId="1" applyNumberFormat="1" applyFont="1" applyBorder="1" applyAlignment="1">
      <alignment horizontal="center"/>
    </xf>
    <xf numFmtId="1" fontId="17" fillId="0" borderId="1" xfId="2" applyNumberFormat="1" applyFont="1" applyBorder="1" applyAlignment="1">
      <alignment horizontal="center" vertical="top" wrapText="1"/>
    </xf>
    <xf numFmtId="164" fontId="17" fillId="0" borderId="1" xfId="1" applyNumberFormat="1" applyFont="1" applyFill="1" applyBorder="1" applyAlignment="1">
      <alignment horizontal="center"/>
    </xf>
    <xf numFmtId="164" fontId="18" fillId="0" borderId="1" xfId="1" applyNumberFormat="1" applyFont="1" applyBorder="1" applyAlignment="1">
      <alignment horizontal="left"/>
    </xf>
    <xf numFmtId="164" fontId="18" fillId="0" borderId="1" xfId="1" applyNumberFormat="1" applyFont="1" applyBorder="1" applyAlignment="1">
      <alignment horizontal="center"/>
    </xf>
    <xf numFmtId="1" fontId="18" fillId="0" borderId="1" xfId="2" applyNumberFormat="1" applyFont="1" applyBorder="1" applyAlignment="1">
      <alignment horizontal="center" vertical="top" wrapText="1"/>
    </xf>
    <xf numFmtId="164" fontId="18" fillId="0" borderId="1" xfId="1" applyNumberFormat="1" applyFont="1" applyFill="1" applyBorder="1" applyAlignment="1">
      <alignment horizontal="center"/>
    </xf>
    <xf numFmtId="0" fontId="19" fillId="0" borderId="1" xfId="0" applyFont="1" applyBorder="1"/>
    <xf numFmtId="164" fontId="19" fillId="0" borderId="1" xfId="0" applyNumberFormat="1" applyFont="1" applyBorder="1"/>
    <xf numFmtId="0" fontId="0" fillId="6" borderId="0" xfId="0" applyFill="1" applyAlignment="1">
      <alignment horizontal="center"/>
    </xf>
    <xf numFmtId="43" fontId="2" fillId="0" borderId="0" xfId="1" applyFont="1"/>
    <xf numFmtId="43" fontId="8" fillId="0" borderId="0" xfId="1" applyFont="1"/>
    <xf numFmtId="0" fontId="10" fillId="4" borderId="1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1" fontId="5" fillId="0" borderId="10" xfId="0" applyNumberFormat="1" applyFont="1" applyBorder="1" applyAlignment="1">
      <alignment horizontal="center"/>
    </xf>
    <xf numFmtId="43" fontId="7" fillId="6" borderId="0" xfId="1" applyFont="1" applyFill="1" applyAlignment="1">
      <alignment horizontal="center"/>
    </xf>
    <xf numFmtId="0" fontId="20" fillId="0" borderId="0" xfId="0" applyFont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0" fillId="0" borderId="1" xfId="0" applyBorder="1"/>
    <xf numFmtId="164" fontId="18" fillId="0" borderId="1" xfId="0" applyNumberFormat="1" applyFont="1" applyBorder="1"/>
    <xf numFmtId="164" fontId="0" fillId="0" borderId="0" xfId="0" applyNumberFormat="1"/>
    <xf numFmtId="0" fontId="3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vertical="center"/>
    </xf>
    <xf numFmtId="164" fontId="17" fillId="0" borderId="1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3" fontId="1" fillId="0" borderId="0" xfId="1" applyFont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469002</xdr:colOff>
      <xdr:row>40</xdr:row>
      <xdr:rowOff>77337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A9ADE1-F0A8-F551-9226-C8DC254E8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318602" cy="81450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593481</xdr:colOff>
      <xdr:row>0</xdr:row>
      <xdr:rowOff>131885</xdr:rowOff>
    </xdr:from>
    <xdr:to>
      <xdr:col>18</xdr:col>
      <xdr:colOff>601010</xdr:colOff>
      <xdr:row>36</xdr:row>
      <xdr:rowOff>36122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B93E95B-5F8E-F317-925F-C78787C87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0423" y="131885"/>
          <a:ext cx="6697010" cy="68208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38099</xdr:rowOff>
    </xdr:from>
    <xdr:to>
      <xdr:col>16</xdr:col>
      <xdr:colOff>462787</xdr:colOff>
      <xdr:row>27</xdr:row>
      <xdr:rowOff>47624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3D7FB82-98B6-2C42-0649-74F3935F7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8099"/>
          <a:ext cx="9959212" cy="51530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4"/>
  <sheetViews>
    <sheetView tabSelected="1" zoomScale="145" zoomScaleNormal="145" workbookViewId="0">
      <selection activeCell="I14" sqref="I14"/>
    </sheetView>
  </sheetViews>
  <sheetFormatPr defaultRowHeight="15" x14ac:dyDescent="0.25"/>
  <cols>
    <col min="1" max="1" width="4.140625" style="12" customWidth="1"/>
    <col min="2" max="2" width="6.28515625" style="14" customWidth="1"/>
    <col min="3" max="3" width="5.140625" style="17" customWidth="1"/>
    <col min="4" max="4" width="7.140625" style="33" customWidth="1"/>
    <col min="5" max="5" width="7" style="31" customWidth="1"/>
    <col min="6" max="6" width="6.42578125" style="13" customWidth="1"/>
    <col min="7" max="7" width="7.140625" customWidth="1"/>
    <col min="8" max="8" width="14" customWidth="1"/>
    <col min="9" max="9" width="14.42578125" customWidth="1"/>
    <col min="10" max="10" width="8" customWidth="1"/>
    <col min="11" max="11" width="12.28515625" customWidth="1"/>
    <col min="12" max="12" width="11.140625" customWidth="1"/>
    <col min="13" max="13" width="10.28515625" style="1" bestFit="1" customWidth="1"/>
    <col min="14" max="15" width="14.85546875" bestFit="1" customWidth="1"/>
  </cols>
  <sheetData>
    <row r="1" spans="1:12" ht="18" x14ac:dyDescent="0.25">
      <c r="A1" s="59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2" ht="52.5" customHeight="1" x14ac:dyDescent="0.25">
      <c r="A2" s="36" t="s">
        <v>1</v>
      </c>
      <c r="B2" s="37" t="s">
        <v>0</v>
      </c>
      <c r="C2" s="38" t="s">
        <v>2</v>
      </c>
      <c r="D2" s="38" t="s">
        <v>12</v>
      </c>
      <c r="E2" s="39" t="s">
        <v>48</v>
      </c>
      <c r="F2" s="39" t="s">
        <v>11</v>
      </c>
      <c r="G2" s="40" t="s">
        <v>27</v>
      </c>
      <c r="H2" s="41" t="s">
        <v>28</v>
      </c>
      <c r="I2" s="42" t="s">
        <v>29</v>
      </c>
      <c r="J2" s="43" t="s">
        <v>30</v>
      </c>
      <c r="K2" s="43" t="s">
        <v>31</v>
      </c>
      <c r="L2" s="72" t="s">
        <v>49</v>
      </c>
    </row>
    <row r="3" spans="1:12" x14ac:dyDescent="0.25">
      <c r="A3" s="11">
        <v>1</v>
      </c>
      <c r="B3" s="15">
        <v>101</v>
      </c>
      <c r="C3" s="33">
        <v>1</v>
      </c>
      <c r="D3" s="10" t="s">
        <v>13</v>
      </c>
      <c r="E3" s="10">
        <v>847</v>
      </c>
      <c r="F3" s="10">
        <f>E3*1.1</f>
        <v>931.7</v>
      </c>
      <c r="G3" s="44">
        <v>27800</v>
      </c>
      <c r="H3" s="45">
        <f>E3*G3</f>
        <v>23546600</v>
      </c>
      <c r="I3" s="46">
        <f>ROUND(H3*1.08,0)</f>
        <v>25430328</v>
      </c>
      <c r="J3" s="47">
        <f t="shared" ref="J3:J167" si="0">MROUND((I3*0.025/12),500)</f>
        <v>53000</v>
      </c>
      <c r="K3" s="48">
        <f t="shared" ref="K3:K23" si="1">F3*3200</f>
        <v>2981440</v>
      </c>
      <c r="L3" s="68" t="s">
        <v>50</v>
      </c>
    </row>
    <row r="4" spans="1:12" x14ac:dyDescent="0.25">
      <c r="A4" s="11">
        <v>2</v>
      </c>
      <c r="B4" s="15">
        <v>102</v>
      </c>
      <c r="C4" s="33">
        <v>1</v>
      </c>
      <c r="D4" s="10" t="s">
        <v>13</v>
      </c>
      <c r="E4" s="10">
        <v>810</v>
      </c>
      <c r="F4" s="10">
        <f t="shared" ref="F4:F65" si="2">E4*1.1</f>
        <v>891.00000000000011</v>
      </c>
      <c r="G4" s="44">
        <f t="shared" ref="G4" si="3">G3</f>
        <v>27800</v>
      </c>
      <c r="H4" s="45">
        <f t="shared" ref="H4:H67" si="4">E4*G4</f>
        <v>22518000</v>
      </c>
      <c r="I4" s="46">
        <f t="shared" ref="I4:I67" si="5">ROUND(H4*1.08,0)</f>
        <v>24319440</v>
      </c>
      <c r="J4" s="47">
        <f t="shared" ref="J4:J67" si="6">MROUND((I4*0.025/12),500)</f>
        <v>50500</v>
      </c>
      <c r="K4" s="48">
        <f t="shared" ref="K4:K67" si="7">F4*3200</f>
        <v>2851200.0000000005</v>
      </c>
      <c r="L4" s="68" t="s">
        <v>50</v>
      </c>
    </row>
    <row r="5" spans="1:12" x14ac:dyDescent="0.25">
      <c r="A5" s="11">
        <v>3</v>
      </c>
      <c r="B5" s="15">
        <v>103</v>
      </c>
      <c r="C5" s="33">
        <v>1</v>
      </c>
      <c r="D5" s="10" t="s">
        <v>47</v>
      </c>
      <c r="E5" s="10">
        <v>311</v>
      </c>
      <c r="F5" s="10">
        <f t="shared" si="2"/>
        <v>342.1</v>
      </c>
      <c r="G5" s="44">
        <f>G4</f>
        <v>27800</v>
      </c>
      <c r="H5" s="45">
        <f t="shared" si="4"/>
        <v>8645800</v>
      </c>
      <c r="I5" s="46">
        <f t="shared" si="5"/>
        <v>9337464</v>
      </c>
      <c r="J5" s="47">
        <f t="shared" si="6"/>
        <v>19500</v>
      </c>
      <c r="K5" s="48">
        <f t="shared" si="7"/>
        <v>1094720</v>
      </c>
      <c r="L5" s="68" t="s">
        <v>50</v>
      </c>
    </row>
    <row r="6" spans="1:12" x14ac:dyDescent="0.25">
      <c r="A6" s="11">
        <v>4</v>
      </c>
      <c r="B6" s="15">
        <v>104</v>
      </c>
      <c r="C6" s="33">
        <v>1</v>
      </c>
      <c r="D6" s="10" t="s">
        <v>47</v>
      </c>
      <c r="E6" s="10">
        <v>359</v>
      </c>
      <c r="F6" s="10">
        <f t="shared" si="2"/>
        <v>394.90000000000003</v>
      </c>
      <c r="G6" s="44">
        <f t="shared" ref="G6:G23" si="8">G5</f>
        <v>27800</v>
      </c>
      <c r="H6" s="45">
        <f t="shared" si="4"/>
        <v>9980200</v>
      </c>
      <c r="I6" s="46">
        <f t="shared" si="5"/>
        <v>10778616</v>
      </c>
      <c r="J6" s="47">
        <f t="shared" si="6"/>
        <v>22500</v>
      </c>
      <c r="K6" s="48">
        <f t="shared" si="7"/>
        <v>1263680</v>
      </c>
      <c r="L6" s="68" t="s">
        <v>50</v>
      </c>
    </row>
    <row r="7" spans="1:12" x14ac:dyDescent="0.25">
      <c r="A7" s="11">
        <v>5</v>
      </c>
      <c r="B7" s="15">
        <v>201</v>
      </c>
      <c r="C7" s="33">
        <v>2</v>
      </c>
      <c r="D7" s="10" t="s">
        <v>13</v>
      </c>
      <c r="E7" s="10">
        <v>847</v>
      </c>
      <c r="F7" s="10">
        <f t="shared" si="2"/>
        <v>931.7</v>
      </c>
      <c r="G7" s="44">
        <f>G6+90</f>
        <v>27890</v>
      </c>
      <c r="H7" s="45">
        <v>0</v>
      </c>
      <c r="I7" s="46">
        <f t="shared" si="5"/>
        <v>0</v>
      </c>
      <c r="J7" s="47">
        <f t="shared" si="6"/>
        <v>0</v>
      </c>
      <c r="K7" s="48">
        <f t="shared" si="7"/>
        <v>2981440</v>
      </c>
      <c r="L7" s="68" t="s">
        <v>52</v>
      </c>
    </row>
    <row r="8" spans="1:12" x14ac:dyDescent="0.25">
      <c r="A8" s="11">
        <v>6</v>
      </c>
      <c r="B8" s="15">
        <v>202</v>
      </c>
      <c r="C8" s="33">
        <v>2</v>
      </c>
      <c r="D8" s="10" t="s">
        <v>13</v>
      </c>
      <c r="E8" s="10">
        <v>810</v>
      </c>
      <c r="F8" s="10">
        <f t="shared" si="2"/>
        <v>891.00000000000011</v>
      </c>
      <c r="G8" s="44">
        <f t="shared" si="8"/>
        <v>27890</v>
      </c>
      <c r="H8" s="45">
        <f t="shared" si="4"/>
        <v>22590900</v>
      </c>
      <c r="I8" s="46">
        <f t="shared" si="5"/>
        <v>24398172</v>
      </c>
      <c r="J8" s="47">
        <f t="shared" si="6"/>
        <v>51000</v>
      </c>
      <c r="K8" s="48">
        <f t="shared" si="7"/>
        <v>2851200.0000000005</v>
      </c>
      <c r="L8" s="68" t="s">
        <v>50</v>
      </c>
    </row>
    <row r="9" spans="1:12" x14ac:dyDescent="0.25">
      <c r="A9" s="11">
        <v>7</v>
      </c>
      <c r="B9" s="15">
        <v>203</v>
      </c>
      <c r="C9" s="33">
        <v>2</v>
      </c>
      <c r="D9" s="10" t="s">
        <v>47</v>
      </c>
      <c r="E9" s="10">
        <v>429</v>
      </c>
      <c r="F9" s="10">
        <f t="shared" si="2"/>
        <v>471.90000000000003</v>
      </c>
      <c r="G9" s="44">
        <f>G8</f>
        <v>27890</v>
      </c>
      <c r="H9" s="45">
        <f t="shared" si="4"/>
        <v>11964810</v>
      </c>
      <c r="I9" s="46">
        <f t="shared" si="5"/>
        <v>12921995</v>
      </c>
      <c r="J9" s="47">
        <f t="shared" si="6"/>
        <v>27000</v>
      </c>
      <c r="K9" s="48">
        <f t="shared" si="7"/>
        <v>1510080</v>
      </c>
      <c r="L9" s="68" t="s">
        <v>50</v>
      </c>
    </row>
    <row r="10" spans="1:12" x14ac:dyDescent="0.25">
      <c r="A10" s="11">
        <v>8</v>
      </c>
      <c r="B10" s="15">
        <v>204</v>
      </c>
      <c r="C10" s="33">
        <v>2</v>
      </c>
      <c r="D10" s="10" t="s">
        <v>47</v>
      </c>
      <c r="E10" s="10">
        <v>359</v>
      </c>
      <c r="F10" s="10">
        <f t="shared" si="2"/>
        <v>394.90000000000003</v>
      </c>
      <c r="G10" s="44">
        <f>G9</f>
        <v>27890</v>
      </c>
      <c r="H10" s="45">
        <f t="shared" si="4"/>
        <v>10012510</v>
      </c>
      <c r="I10" s="46">
        <f t="shared" si="5"/>
        <v>10813511</v>
      </c>
      <c r="J10" s="47">
        <f t="shared" si="6"/>
        <v>22500</v>
      </c>
      <c r="K10" s="48">
        <f t="shared" si="7"/>
        <v>1263680</v>
      </c>
      <c r="L10" s="68" t="s">
        <v>50</v>
      </c>
    </row>
    <row r="11" spans="1:12" x14ac:dyDescent="0.25">
      <c r="A11" s="11">
        <v>9</v>
      </c>
      <c r="B11" s="15">
        <v>205</v>
      </c>
      <c r="C11" s="33">
        <v>2</v>
      </c>
      <c r="D11" s="10" t="s">
        <v>38</v>
      </c>
      <c r="E11" s="10">
        <v>597</v>
      </c>
      <c r="F11" s="10">
        <f t="shared" si="2"/>
        <v>656.7</v>
      </c>
      <c r="G11" s="44">
        <f>G10</f>
        <v>27890</v>
      </c>
      <c r="H11" s="45">
        <v>0</v>
      </c>
      <c r="I11" s="46">
        <f t="shared" si="5"/>
        <v>0</v>
      </c>
      <c r="J11" s="47">
        <f t="shared" si="6"/>
        <v>0</v>
      </c>
      <c r="K11" s="48">
        <f t="shared" si="7"/>
        <v>2101440</v>
      </c>
      <c r="L11" s="68" t="s">
        <v>52</v>
      </c>
    </row>
    <row r="12" spans="1:12" x14ac:dyDescent="0.25">
      <c r="A12" s="11">
        <v>10</v>
      </c>
      <c r="B12" s="15">
        <v>206</v>
      </c>
      <c r="C12" s="33">
        <v>2</v>
      </c>
      <c r="D12" s="10" t="s">
        <v>13</v>
      </c>
      <c r="E12" s="10">
        <v>766</v>
      </c>
      <c r="F12" s="10">
        <f t="shared" si="2"/>
        <v>842.6</v>
      </c>
      <c r="G12" s="44">
        <f>G11</f>
        <v>27890</v>
      </c>
      <c r="H12" s="45">
        <v>0</v>
      </c>
      <c r="I12" s="46">
        <f t="shared" si="5"/>
        <v>0</v>
      </c>
      <c r="J12" s="47">
        <f t="shared" si="6"/>
        <v>0</v>
      </c>
      <c r="K12" s="48">
        <f t="shared" si="7"/>
        <v>2696320</v>
      </c>
      <c r="L12" s="68" t="s">
        <v>52</v>
      </c>
    </row>
    <row r="13" spans="1:12" x14ac:dyDescent="0.25">
      <c r="A13" s="11">
        <v>11</v>
      </c>
      <c r="B13" s="15">
        <v>301</v>
      </c>
      <c r="C13" s="33">
        <v>3</v>
      </c>
      <c r="D13" s="10" t="s">
        <v>13</v>
      </c>
      <c r="E13" s="10">
        <v>847</v>
      </c>
      <c r="F13" s="10">
        <f t="shared" si="2"/>
        <v>931.7</v>
      </c>
      <c r="G13" s="44">
        <f>G12+90</f>
        <v>27980</v>
      </c>
      <c r="H13" s="45">
        <v>0</v>
      </c>
      <c r="I13" s="46">
        <f t="shared" si="5"/>
        <v>0</v>
      </c>
      <c r="J13" s="47">
        <f t="shared" si="6"/>
        <v>0</v>
      </c>
      <c r="K13" s="48">
        <f t="shared" si="7"/>
        <v>2981440</v>
      </c>
      <c r="L13" s="68" t="s">
        <v>52</v>
      </c>
    </row>
    <row r="14" spans="1:12" x14ac:dyDescent="0.25">
      <c r="A14" s="11">
        <v>12</v>
      </c>
      <c r="B14" s="15">
        <v>302</v>
      </c>
      <c r="C14" s="33">
        <v>3</v>
      </c>
      <c r="D14" s="10" t="s">
        <v>13</v>
      </c>
      <c r="E14" s="10">
        <v>810</v>
      </c>
      <c r="F14" s="10">
        <f t="shared" si="2"/>
        <v>891.00000000000011</v>
      </c>
      <c r="G14" s="44">
        <f t="shared" si="8"/>
        <v>27980</v>
      </c>
      <c r="H14" s="45">
        <v>0</v>
      </c>
      <c r="I14" s="46">
        <f t="shared" si="5"/>
        <v>0</v>
      </c>
      <c r="J14" s="47">
        <f t="shared" si="6"/>
        <v>0</v>
      </c>
      <c r="K14" s="48">
        <f t="shared" si="7"/>
        <v>2851200.0000000005</v>
      </c>
      <c r="L14" s="68" t="s">
        <v>52</v>
      </c>
    </row>
    <row r="15" spans="1:12" x14ac:dyDescent="0.25">
      <c r="A15" s="11">
        <v>13</v>
      </c>
      <c r="B15" s="15">
        <v>303</v>
      </c>
      <c r="C15" s="33">
        <v>3</v>
      </c>
      <c r="D15" s="10" t="s">
        <v>13</v>
      </c>
      <c r="E15" s="10">
        <v>743</v>
      </c>
      <c r="F15" s="10">
        <f t="shared" si="2"/>
        <v>817.30000000000007</v>
      </c>
      <c r="G15" s="44">
        <f>G14</f>
        <v>27980</v>
      </c>
      <c r="H15" s="45">
        <f t="shared" si="4"/>
        <v>20789140</v>
      </c>
      <c r="I15" s="46">
        <f t="shared" si="5"/>
        <v>22452271</v>
      </c>
      <c r="J15" s="47">
        <f t="shared" si="6"/>
        <v>47000</v>
      </c>
      <c r="K15" s="48">
        <f t="shared" si="7"/>
        <v>2615360</v>
      </c>
      <c r="L15" s="68" t="s">
        <v>50</v>
      </c>
    </row>
    <row r="16" spans="1:12" x14ac:dyDescent="0.25">
      <c r="A16" s="11">
        <v>14</v>
      </c>
      <c r="B16" s="15" t="s">
        <v>45</v>
      </c>
      <c r="C16" s="33">
        <v>3</v>
      </c>
      <c r="D16" s="10" t="s">
        <v>47</v>
      </c>
      <c r="E16" s="10">
        <v>165</v>
      </c>
      <c r="F16" s="10">
        <f t="shared" si="2"/>
        <v>181.50000000000003</v>
      </c>
      <c r="G16" s="44">
        <f>G15</f>
        <v>27980</v>
      </c>
      <c r="H16" s="45">
        <f t="shared" si="4"/>
        <v>4616700</v>
      </c>
      <c r="I16" s="46">
        <f t="shared" si="5"/>
        <v>4986036</v>
      </c>
      <c r="J16" s="47">
        <f t="shared" si="6"/>
        <v>10500</v>
      </c>
      <c r="K16" s="48">
        <f t="shared" si="7"/>
        <v>580800.00000000012</v>
      </c>
      <c r="L16" s="68" t="s">
        <v>50</v>
      </c>
    </row>
    <row r="17" spans="1:12" x14ac:dyDescent="0.25">
      <c r="A17" s="11">
        <v>15</v>
      </c>
      <c r="B17" s="15" t="s">
        <v>46</v>
      </c>
      <c r="C17" s="33">
        <v>3</v>
      </c>
      <c r="D17" s="10" t="s">
        <v>47</v>
      </c>
      <c r="E17" s="10">
        <v>284</v>
      </c>
      <c r="F17" s="10">
        <f t="shared" si="2"/>
        <v>312.40000000000003</v>
      </c>
      <c r="G17" s="44">
        <f>G16</f>
        <v>27980</v>
      </c>
      <c r="H17" s="45">
        <v>0</v>
      </c>
      <c r="I17" s="46">
        <f t="shared" si="5"/>
        <v>0</v>
      </c>
      <c r="J17" s="47">
        <f t="shared" si="6"/>
        <v>0</v>
      </c>
      <c r="K17" s="48">
        <f t="shared" si="7"/>
        <v>999680.00000000012</v>
      </c>
      <c r="L17" s="68" t="s">
        <v>52</v>
      </c>
    </row>
    <row r="18" spans="1:12" x14ac:dyDescent="0.25">
      <c r="A18" s="11">
        <v>16</v>
      </c>
      <c r="B18" s="15">
        <v>305</v>
      </c>
      <c r="C18" s="33">
        <v>3</v>
      </c>
      <c r="D18" s="10" t="s">
        <v>38</v>
      </c>
      <c r="E18" s="10">
        <v>597</v>
      </c>
      <c r="F18" s="10">
        <f t="shared" si="2"/>
        <v>656.7</v>
      </c>
      <c r="G18" s="44">
        <f>G17</f>
        <v>27980</v>
      </c>
      <c r="H18" s="45">
        <v>0</v>
      </c>
      <c r="I18" s="46">
        <f t="shared" si="5"/>
        <v>0</v>
      </c>
      <c r="J18" s="47">
        <f t="shared" si="6"/>
        <v>0</v>
      </c>
      <c r="K18" s="48">
        <f t="shared" si="7"/>
        <v>2101440</v>
      </c>
      <c r="L18" s="68" t="s">
        <v>52</v>
      </c>
    </row>
    <row r="19" spans="1:12" x14ac:dyDescent="0.25">
      <c r="A19" s="11">
        <v>17</v>
      </c>
      <c r="B19" s="15">
        <v>306</v>
      </c>
      <c r="C19" s="33">
        <v>3</v>
      </c>
      <c r="D19" s="10" t="s">
        <v>13</v>
      </c>
      <c r="E19" s="10">
        <v>766</v>
      </c>
      <c r="F19" s="10">
        <f t="shared" si="2"/>
        <v>842.6</v>
      </c>
      <c r="G19" s="44">
        <f>G18</f>
        <v>27980</v>
      </c>
      <c r="H19" s="45">
        <v>0</v>
      </c>
      <c r="I19" s="46">
        <f t="shared" si="5"/>
        <v>0</v>
      </c>
      <c r="J19" s="47">
        <f t="shared" si="6"/>
        <v>0</v>
      </c>
      <c r="K19" s="48">
        <f t="shared" si="7"/>
        <v>2696320</v>
      </c>
      <c r="L19" s="68" t="s">
        <v>52</v>
      </c>
    </row>
    <row r="20" spans="1:12" x14ac:dyDescent="0.25">
      <c r="A20" s="11">
        <v>18</v>
      </c>
      <c r="B20" s="15">
        <v>401</v>
      </c>
      <c r="C20" s="33">
        <v>4</v>
      </c>
      <c r="D20" s="10" t="s">
        <v>13</v>
      </c>
      <c r="E20" s="10">
        <v>847</v>
      </c>
      <c r="F20" s="10">
        <f t="shared" si="2"/>
        <v>931.7</v>
      </c>
      <c r="G20" s="44">
        <f>G19+90</f>
        <v>28070</v>
      </c>
      <c r="H20" s="45">
        <v>0</v>
      </c>
      <c r="I20" s="46">
        <f t="shared" si="5"/>
        <v>0</v>
      </c>
      <c r="J20" s="47">
        <f t="shared" si="6"/>
        <v>0</v>
      </c>
      <c r="K20" s="48">
        <f t="shared" si="7"/>
        <v>2981440</v>
      </c>
      <c r="L20" s="68" t="s">
        <v>52</v>
      </c>
    </row>
    <row r="21" spans="1:12" x14ac:dyDescent="0.25">
      <c r="A21" s="11">
        <v>19</v>
      </c>
      <c r="B21" s="15">
        <v>402</v>
      </c>
      <c r="C21" s="33">
        <v>4</v>
      </c>
      <c r="D21" s="10" t="s">
        <v>13</v>
      </c>
      <c r="E21" s="10">
        <v>810</v>
      </c>
      <c r="F21" s="10">
        <f t="shared" si="2"/>
        <v>891.00000000000011</v>
      </c>
      <c r="G21" s="44">
        <f t="shared" si="8"/>
        <v>28070</v>
      </c>
      <c r="H21" s="45">
        <v>0</v>
      </c>
      <c r="I21" s="46">
        <f t="shared" si="5"/>
        <v>0</v>
      </c>
      <c r="J21" s="47">
        <f t="shared" si="6"/>
        <v>0</v>
      </c>
      <c r="K21" s="48">
        <f t="shared" si="7"/>
        <v>2851200.0000000005</v>
      </c>
      <c r="L21" s="68" t="s">
        <v>52</v>
      </c>
    </row>
    <row r="22" spans="1:12" x14ac:dyDescent="0.25">
      <c r="A22" s="11">
        <v>20</v>
      </c>
      <c r="B22" s="15">
        <v>403</v>
      </c>
      <c r="C22" s="33">
        <v>4</v>
      </c>
      <c r="D22" s="10" t="s">
        <v>13</v>
      </c>
      <c r="E22" s="10">
        <v>743</v>
      </c>
      <c r="F22" s="10">
        <f t="shared" si="2"/>
        <v>817.30000000000007</v>
      </c>
      <c r="G22" s="44">
        <f>G21</f>
        <v>28070</v>
      </c>
      <c r="H22" s="45">
        <v>0</v>
      </c>
      <c r="I22" s="46">
        <f t="shared" si="5"/>
        <v>0</v>
      </c>
      <c r="J22" s="47">
        <f t="shared" si="6"/>
        <v>0</v>
      </c>
      <c r="K22" s="48">
        <f t="shared" si="7"/>
        <v>2615360</v>
      </c>
      <c r="L22" s="68" t="s">
        <v>52</v>
      </c>
    </row>
    <row r="23" spans="1:12" x14ac:dyDescent="0.25">
      <c r="A23" s="11">
        <v>21</v>
      </c>
      <c r="B23" s="15">
        <v>404</v>
      </c>
      <c r="C23" s="33">
        <v>4</v>
      </c>
      <c r="D23" s="10" t="s">
        <v>38</v>
      </c>
      <c r="E23" s="10">
        <v>596</v>
      </c>
      <c r="F23" s="10">
        <f t="shared" si="2"/>
        <v>655.6</v>
      </c>
      <c r="G23" s="44">
        <f t="shared" si="8"/>
        <v>28070</v>
      </c>
      <c r="H23" s="45">
        <f t="shared" si="4"/>
        <v>16729720</v>
      </c>
      <c r="I23" s="46">
        <f t="shared" si="5"/>
        <v>18068098</v>
      </c>
      <c r="J23" s="47">
        <f t="shared" si="6"/>
        <v>37500</v>
      </c>
      <c r="K23" s="48">
        <f t="shared" si="7"/>
        <v>2097920</v>
      </c>
      <c r="L23" s="68" t="s">
        <v>50</v>
      </c>
    </row>
    <row r="24" spans="1:12" x14ac:dyDescent="0.25">
      <c r="A24" s="11">
        <v>22</v>
      </c>
      <c r="B24" s="15">
        <v>405</v>
      </c>
      <c r="C24" s="33">
        <v>4</v>
      </c>
      <c r="D24" s="10" t="s">
        <v>38</v>
      </c>
      <c r="E24" s="10">
        <v>597</v>
      </c>
      <c r="F24" s="10">
        <f t="shared" si="2"/>
        <v>656.7</v>
      </c>
      <c r="G24" s="44">
        <f>G23</f>
        <v>28070</v>
      </c>
      <c r="H24" s="45">
        <f t="shared" si="4"/>
        <v>16757790</v>
      </c>
      <c r="I24" s="46">
        <f t="shared" si="5"/>
        <v>18098413</v>
      </c>
      <c r="J24" s="47">
        <f t="shared" si="6"/>
        <v>37500</v>
      </c>
      <c r="K24" s="48">
        <f t="shared" si="7"/>
        <v>2101440</v>
      </c>
      <c r="L24" s="68" t="s">
        <v>50</v>
      </c>
    </row>
    <row r="25" spans="1:12" x14ac:dyDescent="0.25">
      <c r="A25" s="11">
        <v>23</v>
      </c>
      <c r="B25" s="15">
        <v>406</v>
      </c>
      <c r="C25" s="33">
        <v>4</v>
      </c>
      <c r="D25" s="10" t="s">
        <v>13</v>
      </c>
      <c r="E25" s="10">
        <v>766</v>
      </c>
      <c r="F25" s="10">
        <f t="shared" si="2"/>
        <v>842.6</v>
      </c>
      <c r="G25" s="44">
        <f>G24</f>
        <v>28070</v>
      </c>
      <c r="H25" s="45">
        <v>0</v>
      </c>
      <c r="I25" s="46">
        <f t="shared" si="5"/>
        <v>0</v>
      </c>
      <c r="J25" s="47">
        <f t="shared" si="6"/>
        <v>0</v>
      </c>
      <c r="K25" s="48">
        <f t="shared" si="7"/>
        <v>2696320</v>
      </c>
      <c r="L25" s="68" t="s">
        <v>52</v>
      </c>
    </row>
    <row r="26" spans="1:12" x14ac:dyDescent="0.25">
      <c r="A26" s="11">
        <v>24</v>
      </c>
      <c r="B26" s="15">
        <v>501</v>
      </c>
      <c r="C26" s="33">
        <v>5</v>
      </c>
      <c r="D26" s="10" t="s">
        <v>13</v>
      </c>
      <c r="E26" s="10">
        <v>847</v>
      </c>
      <c r="F26" s="10">
        <f t="shared" si="2"/>
        <v>931.7</v>
      </c>
      <c r="G26" s="44">
        <f>G25+90</f>
        <v>28160</v>
      </c>
      <c r="H26" s="45">
        <v>0</v>
      </c>
      <c r="I26" s="46">
        <f t="shared" si="5"/>
        <v>0</v>
      </c>
      <c r="J26" s="47">
        <f t="shared" si="6"/>
        <v>0</v>
      </c>
      <c r="K26" s="48">
        <f t="shared" si="7"/>
        <v>2981440</v>
      </c>
      <c r="L26" s="68" t="s">
        <v>52</v>
      </c>
    </row>
    <row r="27" spans="1:12" x14ac:dyDescent="0.25">
      <c r="A27" s="11">
        <v>25</v>
      </c>
      <c r="B27" s="15">
        <v>502</v>
      </c>
      <c r="C27" s="33">
        <v>5</v>
      </c>
      <c r="D27" s="10" t="s">
        <v>13</v>
      </c>
      <c r="E27" s="10">
        <v>810</v>
      </c>
      <c r="F27" s="10">
        <f t="shared" si="2"/>
        <v>891.00000000000011</v>
      </c>
      <c r="G27" s="44">
        <f t="shared" ref="G27:G29" si="9">G26</f>
        <v>28160</v>
      </c>
      <c r="H27" s="45">
        <v>0</v>
      </c>
      <c r="I27" s="46">
        <f t="shared" si="5"/>
        <v>0</v>
      </c>
      <c r="J27" s="47">
        <f t="shared" si="6"/>
        <v>0</v>
      </c>
      <c r="K27" s="48">
        <f t="shared" si="7"/>
        <v>2851200.0000000005</v>
      </c>
      <c r="L27" s="68" t="s">
        <v>52</v>
      </c>
    </row>
    <row r="28" spans="1:12" x14ac:dyDescent="0.25">
      <c r="A28" s="11">
        <v>26</v>
      </c>
      <c r="B28" s="15">
        <v>503</v>
      </c>
      <c r="C28" s="33">
        <v>5</v>
      </c>
      <c r="D28" s="10" t="s">
        <v>13</v>
      </c>
      <c r="E28" s="10">
        <v>743</v>
      </c>
      <c r="F28" s="10">
        <f t="shared" si="2"/>
        <v>817.30000000000007</v>
      </c>
      <c r="G28" s="44">
        <f>G27</f>
        <v>28160</v>
      </c>
      <c r="H28" s="45">
        <v>0</v>
      </c>
      <c r="I28" s="46">
        <f t="shared" si="5"/>
        <v>0</v>
      </c>
      <c r="J28" s="47">
        <f t="shared" si="6"/>
        <v>0</v>
      </c>
      <c r="K28" s="48">
        <f t="shared" si="7"/>
        <v>2615360</v>
      </c>
      <c r="L28" s="68" t="s">
        <v>52</v>
      </c>
    </row>
    <row r="29" spans="1:12" x14ac:dyDescent="0.25">
      <c r="A29" s="11">
        <v>27</v>
      </c>
      <c r="B29" s="15">
        <v>504</v>
      </c>
      <c r="C29" s="33">
        <v>5</v>
      </c>
      <c r="D29" s="10" t="s">
        <v>38</v>
      </c>
      <c r="E29" s="10">
        <v>596</v>
      </c>
      <c r="F29" s="10">
        <f t="shared" si="2"/>
        <v>655.6</v>
      </c>
      <c r="G29" s="44">
        <f t="shared" si="9"/>
        <v>28160</v>
      </c>
      <c r="H29" s="45">
        <v>0</v>
      </c>
      <c r="I29" s="46">
        <f t="shared" si="5"/>
        <v>0</v>
      </c>
      <c r="J29" s="47">
        <f t="shared" si="6"/>
        <v>0</v>
      </c>
      <c r="K29" s="48">
        <f t="shared" si="7"/>
        <v>2097920</v>
      </c>
      <c r="L29" s="68" t="s">
        <v>52</v>
      </c>
    </row>
    <row r="30" spans="1:12" x14ac:dyDescent="0.25">
      <c r="A30" s="11">
        <v>28</v>
      </c>
      <c r="B30" s="15">
        <v>505</v>
      </c>
      <c r="C30" s="33">
        <v>5</v>
      </c>
      <c r="D30" s="10" t="s">
        <v>38</v>
      </c>
      <c r="E30" s="10">
        <v>597</v>
      </c>
      <c r="F30" s="10">
        <f t="shared" si="2"/>
        <v>656.7</v>
      </c>
      <c r="G30" s="44">
        <f>G29</f>
        <v>28160</v>
      </c>
      <c r="H30" s="45">
        <f t="shared" si="4"/>
        <v>16811520</v>
      </c>
      <c r="I30" s="46">
        <f t="shared" si="5"/>
        <v>18156442</v>
      </c>
      <c r="J30" s="47">
        <f t="shared" si="6"/>
        <v>38000</v>
      </c>
      <c r="K30" s="48">
        <f t="shared" si="7"/>
        <v>2101440</v>
      </c>
      <c r="L30" s="68" t="s">
        <v>50</v>
      </c>
    </row>
    <row r="31" spans="1:12" x14ac:dyDescent="0.25">
      <c r="A31" s="11">
        <v>29</v>
      </c>
      <c r="B31" s="15">
        <v>506</v>
      </c>
      <c r="C31" s="33">
        <v>5</v>
      </c>
      <c r="D31" s="10" t="s">
        <v>13</v>
      </c>
      <c r="E31" s="10">
        <v>766</v>
      </c>
      <c r="F31" s="10">
        <f t="shared" si="2"/>
        <v>842.6</v>
      </c>
      <c r="G31" s="44">
        <f>G30</f>
        <v>28160</v>
      </c>
      <c r="H31" s="45">
        <f t="shared" si="4"/>
        <v>21570560</v>
      </c>
      <c r="I31" s="46">
        <f t="shared" si="5"/>
        <v>23296205</v>
      </c>
      <c r="J31" s="47">
        <f t="shared" si="6"/>
        <v>48500</v>
      </c>
      <c r="K31" s="48">
        <f t="shared" si="7"/>
        <v>2696320</v>
      </c>
      <c r="L31" s="68" t="s">
        <v>50</v>
      </c>
    </row>
    <row r="32" spans="1:12" x14ac:dyDescent="0.25">
      <c r="A32" s="11">
        <v>30</v>
      </c>
      <c r="B32" s="15">
        <v>601</v>
      </c>
      <c r="C32" s="33">
        <v>6</v>
      </c>
      <c r="D32" s="10" t="s">
        <v>13</v>
      </c>
      <c r="E32" s="10">
        <v>847</v>
      </c>
      <c r="F32" s="10">
        <f t="shared" si="2"/>
        <v>931.7</v>
      </c>
      <c r="G32" s="44">
        <f>G31+90</f>
        <v>28250</v>
      </c>
      <c r="H32" s="45">
        <v>0</v>
      </c>
      <c r="I32" s="46">
        <f t="shared" si="5"/>
        <v>0</v>
      </c>
      <c r="J32" s="47">
        <f t="shared" si="6"/>
        <v>0</v>
      </c>
      <c r="K32" s="48">
        <f t="shared" si="7"/>
        <v>2981440</v>
      </c>
      <c r="L32" s="68" t="s">
        <v>52</v>
      </c>
    </row>
    <row r="33" spans="1:12" x14ac:dyDescent="0.25">
      <c r="A33" s="11">
        <v>31</v>
      </c>
      <c r="B33" s="15">
        <v>602</v>
      </c>
      <c r="C33" s="33">
        <v>6</v>
      </c>
      <c r="D33" s="10" t="s">
        <v>13</v>
      </c>
      <c r="E33" s="10">
        <v>810</v>
      </c>
      <c r="F33" s="10">
        <f t="shared" si="2"/>
        <v>891.00000000000011</v>
      </c>
      <c r="G33" s="44">
        <f t="shared" ref="G33:G35" si="10">G32</f>
        <v>28250</v>
      </c>
      <c r="H33" s="45">
        <v>0</v>
      </c>
      <c r="I33" s="46">
        <f t="shared" si="5"/>
        <v>0</v>
      </c>
      <c r="J33" s="47">
        <f t="shared" si="6"/>
        <v>0</v>
      </c>
      <c r="K33" s="48">
        <f t="shared" si="7"/>
        <v>2851200.0000000005</v>
      </c>
      <c r="L33" s="68" t="s">
        <v>52</v>
      </c>
    </row>
    <row r="34" spans="1:12" x14ac:dyDescent="0.25">
      <c r="A34" s="11">
        <v>32</v>
      </c>
      <c r="B34" s="15">
        <v>603</v>
      </c>
      <c r="C34" s="33">
        <v>6</v>
      </c>
      <c r="D34" s="10" t="s">
        <v>13</v>
      </c>
      <c r="E34" s="10">
        <v>743</v>
      </c>
      <c r="F34" s="10">
        <f t="shared" si="2"/>
        <v>817.30000000000007</v>
      </c>
      <c r="G34" s="44">
        <f>G33</f>
        <v>28250</v>
      </c>
      <c r="H34" s="45">
        <v>0</v>
      </c>
      <c r="I34" s="46">
        <f t="shared" si="5"/>
        <v>0</v>
      </c>
      <c r="J34" s="47">
        <f t="shared" si="6"/>
        <v>0</v>
      </c>
      <c r="K34" s="48">
        <f t="shared" si="7"/>
        <v>2615360</v>
      </c>
      <c r="L34" s="68" t="s">
        <v>52</v>
      </c>
    </row>
    <row r="35" spans="1:12" x14ac:dyDescent="0.25">
      <c r="A35" s="11">
        <v>33</v>
      </c>
      <c r="B35" s="15">
        <v>604</v>
      </c>
      <c r="C35" s="33">
        <v>6</v>
      </c>
      <c r="D35" s="10" t="s">
        <v>38</v>
      </c>
      <c r="E35" s="10">
        <v>596</v>
      </c>
      <c r="F35" s="10">
        <f t="shared" si="2"/>
        <v>655.6</v>
      </c>
      <c r="G35" s="44">
        <f t="shared" si="10"/>
        <v>28250</v>
      </c>
      <c r="H35" s="45">
        <v>0</v>
      </c>
      <c r="I35" s="46">
        <f t="shared" si="5"/>
        <v>0</v>
      </c>
      <c r="J35" s="47">
        <f t="shared" si="6"/>
        <v>0</v>
      </c>
      <c r="K35" s="48">
        <f t="shared" si="7"/>
        <v>2097920</v>
      </c>
      <c r="L35" s="68" t="s">
        <v>52</v>
      </c>
    </row>
    <row r="36" spans="1:12" x14ac:dyDescent="0.25">
      <c r="A36" s="11">
        <v>34</v>
      </c>
      <c r="B36" s="15">
        <v>605</v>
      </c>
      <c r="C36" s="33">
        <v>6</v>
      </c>
      <c r="D36" s="10" t="s">
        <v>38</v>
      </c>
      <c r="E36" s="10">
        <v>597</v>
      </c>
      <c r="F36" s="10">
        <f t="shared" si="2"/>
        <v>656.7</v>
      </c>
      <c r="G36" s="44">
        <f>G35</f>
        <v>28250</v>
      </c>
      <c r="H36" s="45">
        <v>0</v>
      </c>
      <c r="I36" s="46">
        <f t="shared" si="5"/>
        <v>0</v>
      </c>
      <c r="J36" s="47">
        <f t="shared" si="6"/>
        <v>0</v>
      </c>
      <c r="K36" s="48">
        <f t="shared" si="7"/>
        <v>2101440</v>
      </c>
      <c r="L36" s="68" t="s">
        <v>52</v>
      </c>
    </row>
    <row r="37" spans="1:12" x14ac:dyDescent="0.25">
      <c r="A37" s="11">
        <v>35</v>
      </c>
      <c r="B37" s="15">
        <v>606</v>
      </c>
      <c r="C37" s="33">
        <v>6</v>
      </c>
      <c r="D37" s="10" t="s">
        <v>13</v>
      </c>
      <c r="E37" s="10">
        <v>766</v>
      </c>
      <c r="F37" s="10">
        <f t="shared" si="2"/>
        <v>842.6</v>
      </c>
      <c r="G37" s="44">
        <f>G36</f>
        <v>28250</v>
      </c>
      <c r="H37" s="45">
        <v>0</v>
      </c>
      <c r="I37" s="46">
        <f t="shared" si="5"/>
        <v>0</v>
      </c>
      <c r="J37" s="47">
        <f t="shared" si="6"/>
        <v>0</v>
      </c>
      <c r="K37" s="48">
        <f t="shared" si="7"/>
        <v>2696320</v>
      </c>
      <c r="L37" s="68" t="s">
        <v>52</v>
      </c>
    </row>
    <row r="38" spans="1:12" x14ac:dyDescent="0.25">
      <c r="A38" s="11">
        <v>36</v>
      </c>
      <c r="B38" s="15">
        <v>701</v>
      </c>
      <c r="C38" s="33">
        <v>7</v>
      </c>
      <c r="D38" s="10" t="s">
        <v>13</v>
      </c>
      <c r="E38" s="10">
        <v>847</v>
      </c>
      <c r="F38" s="10">
        <f t="shared" si="2"/>
        <v>931.7</v>
      </c>
      <c r="G38" s="44">
        <f>G37+90</f>
        <v>28340</v>
      </c>
      <c r="H38" s="45">
        <v>0</v>
      </c>
      <c r="I38" s="46">
        <f t="shared" si="5"/>
        <v>0</v>
      </c>
      <c r="J38" s="47">
        <f t="shared" si="6"/>
        <v>0</v>
      </c>
      <c r="K38" s="48">
        <f t="shared" si="7"/>
        <v>2981440</v>
      </c>
      <c r="L38" s="68" t="s">
        <v>52</v>
      </c>
    </row>
    <row r="39" spans="1:12" x14ac:dyDescent="0.25">
      <c r="A39" s="11">
        <v>37</v>
      </c>
      <c r="B39" s="15">
        <v>702</v>
      </c>
      <c r="C39" s="33">
        <v>7</v>
      </c>
      <c r="D39" s="10" t="s">
        <v>13</v>
      </c>
      <c r="E39" s="10">
        <v>810</v>
      </c>
      <c r="F39" s="10">
        <f t="shared" si="2"/>
        <v>891.00000000000011</v>
      </c>
      <c r="G39" s="44">
        <f t="shared" ref="G39:G41" si="11">G38</f>
        <v>28340</v>
      </c>
      <c r="H39" s="45">
        <v>0</v>
      </c>
      <c r="I39" s="46">
        <f t="shared" si="5"/>
        <v>0</v>
      </c>
      <c r="J39" s="47">
        <f t="shared" si="6"/>
        <v>0</v>
      </c>
      <c r="K39" s="48">
        <f t="shared" si="7"/>
        <v>2851200.0000000005</v>
      </c>
      <c r="L39" s="68" t="s">
        <v>52</v>
      </c>
    </row>
    <row r="40" spans="1:12" x14ac:dyDescent="0.25">
      <c r="A40" s="11">
        <v>38</v>
      </c>
      <c r="B40" s="15">
        <v>703</v>
      </c>
      <c r="C40" s="33">
        <v>7</v>
      </c>
      <c r="D40" s="10" t="s">
        <v>13</v>
      </c>
      <c r="E40" s="10">
        <v>743</v>
      </c>
      <c r="F40" s="10">
        <f t="shared" si="2"/>
        <v>817.30000000000007</v>
      </c>
      <c r="G40" s="44">
        <f>G39</f>
        <v>28340</v>
      </c>
      <c r="H40" s="45">
        <v>0</v>
      </c>
      <c r="I40" s="46">
        <f t="shared" si="5"/>
        <v>0</v>
      </c>
      <c r="J40" s="47">
        <f t="shared" si="6"/>
        <v>0</v>
      </c>
      <c r="K40" s="48">
        <f t="shared" si="7"/>
        <v>2615360</v>
      </c>
      <c r="L40" s="68" t="s">
        <v>52</v>
      </c>
    </row>
    <row r="41" spans="1:12" x14ac:dyDescent="0.25">
      <c r="A41" s="11">
        <v>39</v>
      </c>
      <c r="B41" s="15">
        <v>704</v>
      </c>
      <c r="C41" s="33">
        <v>7</v>
      </c>
      <c r="D41" s="10" t="s">
        <v>38</v>
      </c>
      <c r="E41" s="10">
        <v>596</v>
      </c>
      <c r="F41" s="10">
        <f t="shared" si="2"/>
        <v>655.6</v>
      </c>
      <c r="G41" s="44">
        <f t="shared" si="11"/>
        <v>28340</v>
      </c>
      <c r="H41" s="45">
        <v>0</v>
      </c>
      <c r="I41" s="46">
        <f t="shared" si="5"/>
        <v>0</v>
      </c>
      <c r="J41" s="47">
        <f t="shared" si="6"/>
        <v>0</v>
      </c>
      <c r="K41" s="48">
        <f t="shared" si="7"/>
        <v>2097920</v>
      </c>
      <c r="L41" s="68" t="s">
        <v>52</v>
      </c>
    </row>
    <row r="42" spans="1:12" x14ac:dyDescent="0.25">
      <c r="A42" s="11">
        <v>40</v>
      </c>
      <c r="B42" s="15">
        <v>705</v>
      </c>
      <c r="C42" s="33">
        <v>7</v>
      </c>
      <c r="D42" s="10" t="s">
        <v>38</v>
      </c>
      <c r="E42" s="10">
        <v>597</v>
      </c>
      <c r="F42" s="10">
        <f t="shared" si="2"/>
        <v>656.7</v>
      </c>
      <c r="G42" s="44">
        <f>G41</f>
        <v>28340</v>
      </c>
      <c r="H42" s="45">
        <v>0</v>
      </c>
      <c r="I42" s="46">
        <f t="shared" si="5"/>
        <v>0</v>
      </c>
      <c r="J42" s="47">
        <f t="shared" si="6"/>
        <v>0</v>
      </c>
      <c r="K42" s="48">
        <f t="shared" si="7"/>
        <v>2101440</v>
      </c>
      <c r="L42" s="68" t="s">
        <v>52</v>
      </c>
    </row>
    <row r="43" spans="1:12" x14ac:dyDescent="0.25">
      <c r="A43" s="11">
        <v>41</v>
      </c>
      <c r="B43" s="15">
        <v>706</v>
      </c>
      <c r="C43" s="33">
        <v>7</v>
      </c>
      <c r="D43" s="10" t="s">
        <v>13</v>
      </c>
      <c r="E43" s="10">
        <v>766</v>
      </c>
      <c r="F43" s="10">
        <f t="shared" si="2"/>
        <v>842.6</v>
      </c>
      <c r="G43" s="44">
        <f>G42</f>
        <v>28340</v>
      </c>
      <c r="H43" s="45">
        <v>0</v>
      </c>
      <c r="I43" s="46">
        <f t="shared" si="5"/>
        <v>0</v>
      </c>
      <c r="J43" s="47">
        <f t="shared" si="6"/>
        <v>0</v>
      </c>
      <c r="K43" s="48">
        <f t="shared" si="7"/>
        <v>2696320</v>
      </c>
      <c r="L43" s="68" t="s">
        <v>52</v>
      </c>
    </row>
    <row r="44" spans="1:12" x14ac:dyDescent="0.25">
      <c r="A44" s="11">
        <v>42</v>
      </c>
      <c r="B44" s="15">
        <v>801</v>
      </c>
      <c r="C44" s="33">
        <v>8</v>
      </c>
      <c r="D44" s="10" t="s">
        <v>13</v>
      </c>
      <c r="E44" s="10">
        <v>847</v>
      </c>
      <c r="F44" s="10">
        <f t="shared" si="2"/>
        <v>931.7</v>
      </c>
      <c r="G44" s="44">
        <f>G43+90</f>
        <v>28430</v>
      </c>
      <c r="H44" s="45">
        <v>0</v>
      </c>
      <c r="I44" s="46">
        <f t="shared" si="5"/>
        <v>0</v>
      </c>
      <c r="J44" s="47">
        <f t="shared" si="6"/>
        <v>0</v>
      </c>
      <c r="K44" s="48">
        <f t="shared" si="7"/>
        <v>2981440</v>
      </c>
      <c r="L44" s="68" t="s">
        <v>52</v>
      </c>
    </row>
    <row r="45" spans="1:12" x14ac:dyDescent="0.25">
      <c r="A45" s="11">
        <v>43</v>
      </c>
      <c r="B45" s="15">
        <v>802</v>
      </c>
      <c r="C45" s="33">
        <v>8</v>
      </c>
      <c r="D45" s="10" t="s">
        <v>13</v>
      </c>
      <c r="E45" s="10">
        <v>810</v>
      </c>
      <c r="F45" s="10">
        <f t="shared" si="2"/>
        <v>891.00000000000011</v>
      </c>
      <c r="G45" s="44">
        <f t="shared" ref="G45:G47" si="12">G44</f>
        <v>28430</v>
      </c>
      <c r="H45" s="45">
        <v>0</v>
      </c>
      <c r="I45" s="46">
        <f t="shared" si="5"/>
        <v>0</v>
      </c>
      <c r="J45" s="47">
        <f t="shared" si="6"/>
        <v>0</v>
      </c>
      <c r="K45" s="48">
        <f t="shared" si="7"/>
        <v>2851200.0000000005</v>
      </c>
      <c r="L45" s="68" t="s">
        <v>52</v>
      </c>
    </row>
    <row r="46" spans="1:12" x14ac:dyDescent="0.25">
      <c r="A46" s="11">
        <v>44</v>
      </c>
      <c r="B46" s="15">
        <v>803</v>
      </c>
      <c r="C46" s="33">
        <v>8</v>
      </c>
      <c r="D46" s="10" t="s">
        <v>13</v>
      </c>
      <c r="E46" s="10">
        <v>743</v>
      </c>
      <c r="F46" s="10">
        <f t="shared" si="2"/>
        <v>817.30000000000007</v>
      </c>
      <c r="G46" s="44">
        <f>G45</f>
        <v>28430</v>
      </c>
      <c r="H46" s="45">
        <v>0</v>
      </c>
      <c r="I46" s="46">
        <f t="shared" si="5"/>
        <v>0</v>
      </c>
      <c r="J46" s="47">
        <f t="shared" si="6"/>
        <v>0</v>
      </c>
      <c r="K46" s="48">
        <f t="shared" si="7"/>
        <v>2615360</v>
      </c>
      <c r="L46" s="68" t="s">
        <v>52</v>
      </c>
    </row>
    <row r="47" spans="1:12" x14ac:dyDescent="0.25">
      <c r="A47" s="11">
        <v>45</v>
      </c>
      <c r="B47" s="15">
        <v>804</v>
      </c>
      <c r="C47" s="33">
        <v>8</v>
      </c>
      <c r="D47" s="10" t="s">
        <v>38</v>
      </c>
      <c r="E47" s="10">
        <v>596</v>
      </c>
      <c r="F47" s="10">
        <f t="shared" si="2"/>
        <v>655.6</v>
      </c>
      <c r="G47" s="44">
        <f t="shared" si="12"/>
        <v>28430</v>
      </c>
      <c r="H47" s="45">
        <v>0</v>
      </c>
      <c r="I47" s="46">
        <f t="shared" si="5"/>
        <v>0</v>
      </c>
      <c r="J47" s="47">
        <f t="shared" si="6"/>
        <v>0</v>
      </c>
      <c r="K47" s="48">
        <f t="shared" si="7"/>
        <v>2097920</v>
      </c>
      <c r="L47" s="68" t="s">
        <v>52</v>
      </c>
    </row>
    <row r="48" spans="1:12" x14ac:dyDescent="0.25">
      <c r="A48" s="11">
        <v>46</v>
      </c>
      <c r="B48" s="15">
        <v>901</v>
      </c>
      <c r="C48" s="33">
        <v>9</v>
      </c>
      <c r="D48" s="10" t="s">
        <v>13</v>
      </c>
      <c r="E48" s="10">
        <v>847</v>
      </c>
      <c r="F48" s="10">
        <f t="shared" si="2"/>
        <v>931.7</v>
      </c>
      <c r="G48" s="44">
        <f>G47+90</f>
        <v>28520</v>
      </c>
      <c r="H48" s="45">
        <v>0</v>
      </c>
      <c r="I48" s="46">
        <f t="shared" si="5"/>
        <v>0</v>
      </c>
      <c r="J48" s="47">
        <f t="shared" si="6"/>
        <v>0</v>
      </c>
      <c r="K48" s="48">
        <f t="shared" si="7"/>
        <v>2981440</v>
      </c>
      <c r="L48" s="68" t="s">
        <v>52</v>
      </c>
    </row>
    <row r="49" spans="1:12" x14ac:dyDescent="0.25">
      <c r="A49" s="11">
        <v>47</v>
      </c>
      <c r="B49" s="15">
        <v>902</v>
      </c>
      <c r="C49" s="33">
        <v>9</v>
      </c>
      <c r="D49" s="10" t="s">
        <v>13</v>
      </c>
      <c r="E49" s="10">
        <v>810</v>
      </c>
      <c r="F49" s="10">
        <f t="shared" si="2"/>
        <v>891.00000000000011</v>
      </c>
      <c r="G49" s="44">
        <f t="shared" ref="G49:G51" si="13">G48</f>
        <v>28520</v>
      </c>
      <c r="H49" s="45">
        <v>0</v>
      </c>
      <c r="I49" s="46">
        <f t="shared" si="5"/>
        <v>0</v>
      </c>
      <c r="J49" s="47">
        <f t="shared" si="6"/>
        <v>0</v>
      </c>
      <c r="K49" s="48">
        <f t="shared" si="7"/>
        <v>2851200.0000000005</v>
      </c>
      <c r="L49" s="68" t="s">
        <v>52</v>
      </c>
    </row>
    <row r="50" spans="1:12" x14ac:dyDescent="0.25">
      <c r="A50" s="11">
        <v>48</v>
      </c>
      <c r="B50" s="15">
        <v>903</v>
      </c>
      <c r="C50" s="33">
        <v>9</v>
      </c>
      <c r="D50" s="10" t="s">
        <v>13</v>
      </c>
      <c r="E50" s="10">
        <v>743</v>
      </c>
      <c r="F50" s="10">
        <f t="shared" si="2"/>
        <v>817.30000000000007</v>
      </c>
      <c r="G50" s="44">
        <f>G49</f>
        <v>28520</v>
      </c>
      <c r="H50" s="45">
        <v>0</v>
      </c>
      <c r="I50" s="46">
        <f t="shared" si="5"/>
        <v>0</v>
      </c>
      <c r="J50" s="47">
        <f t="shared" si="6"/>
        <v>0</v>
      </c>
      <c r="K50" s="48">
        <f t="shared" si="7"/>
        <v>2615360</v>
      </c>
      <c r="L50" s="68" t="s">
        <v>52</v>
      </c>
    </row>
    <row r="51" spans="1:12" x14ac:dyDescent="0.25">
      <c r="A51" s="11">
        <v>49</v>
      </c>
      <c r="B51" s="15">
        <v>904</v>
      </c>
      <c r="C51" s="33">
        <v>9</v>
      </c>
      <c r="D51" s="10" t="s">
        <v>38</v>
      </c>
      <c r="E51" s="10">
        <v>596</v>
      </c>
      <c r="F51" s="10">
        <f t="shared" si="2"/>
        <v>655.6</v>
      </c>
      <c r="G51" s="44">
        <f t="shared" si="13"/>
        <v>28520</v>
      </c>
      <c r="H51" s="45">
        <v>0</v>
      </c>
      <c r="I51" s="46">
        <f t="shared" si="5"/>
        <v>0</v>
      </c>
      <c r="J51" s="47">
        <f t="shared" si="6"/>
        <v>0</v>
      </c>
      <c r="K51" s="48">
        <f t="shared" si="7"/>
        <v>2097920</v>
      </c>
      <c r="L51" s="68" t="s">
        <v>52</v>
      </c>
    </row>
    <row r="52" spans="1:12" x14ac:dyDescent="0.25">
      <c r="A52" s="11">
        <v>50</v>
      </c>
      <c r="B52" s="15">
        <v>905</v>
      </c>
      <c r="C52" s="33">
        <v>9</v>
      </c>
      <c r="D52" s="10" t="s">
        <v>38</v>
      </c>
      <c r="E52" s="10">
        <v>597</v>
      </c>
      <c r="F52" s="10">
        <f t="shared" si="2"/>
        <v>656.7</v>
      </c>
      <c r="G52" s="44">
        <f>G51</f>
        <v>28520</v>
      </c>
      <c r="H52" s="45">
        <v>0</v>
      </c>
      <c r="I52" s="46">
        <f t="shared" si="5"/>
        <v>0</v>
      </c>
      <c r="J52" s="47">
        <f t="shared" si="6"/>
        <v>0</v>
      </c>
      <c r="K52" s="48">
        <f t="shared" si="7"/>
        <v>2101440</v>
      </c>
      <c r="L52" s="68" t="s">
        <v>52</v>
      </c>
    </row>
    <row r="53" spans="1:12" x14ac:dyDescent="0.25">
      <c r="A53" s="11">
        <v>51</v>
      </c>
      <c r="B53" s="15">
        <v>906</v>
      </c>
      <c r="C53" s="33">
        <v>9</v>
      </c>
      <c r="D53" s="10" t="s">
        <v>13</v>
      </c>
      <c r="E53" s="10">
        <v>766</v>
      </c>
      <c r="F53" s="10">
        <f t="shared" si="2"/>
        <v>842.6</v>
      </c>
      <c r="G53" s="44">
        <f>G52</f>
        <v>28520</v>
      </c>
      <c r="H53" s="45">
        <v>0</v>
      </c>
      <c r="I53" s="46">
        <f t="shared" si="5"/>
        <v>0</v>
      </c>
      <c r="J53" s="47">
        <f t="shared" si="6"/>
        <v>0</v>
      </c>
      <c r="K53" s="48">
        <f t="shared" si="7"/>
        <v>2696320</v>
      </c>
      <c r="L53" s="68" t="s">
        <v>52</v>
      </c>
    </row>
    <row r="54" spans="1:12" x14ac:dyDescent="0.25">
      <c r="A54" s="11">
        <v>52</v>
      </c>
      <c r="B54" s="15">
        <v>1001</v>
      </c>
      <c r="C54" s="33">
        <v>10</v>
      </c>
      <c r="D54" s="10" t="s">
        <v>13</v>
      </c>
      <c r="E54" s="10">
        <v>847</v>
      </c>
      <c r="F54" s="10">
        <f t="shared" si="2"/>
        <v>931.7</v>
      </c>
      <c r="G54" s="44">
        <f>G53+90</f>
        <v>28610</v>
      </c>
      <c r="H54" s="45">
        <v>0</v>
      </c>
      <c r="I54" s="46">
        <f t="shared" si="5"/>
        <v>0</v>
      </c>
      <c r="J54" s="47">
        <f t="shared" si="6"/>
        <v>0</v>
      </c>
      <c r="K54" s="48">
        <f t="shared" si="7"/>
        <v>2981440</v>
      </c>
      <c r="L54" s="68" t="s">
        <v>52</v>
      </c>
    </row>
    <row r="55" spans="1:12" x14ac:dyDescent="0.25">
      <c r="A55" s="11">
        <v>53</v>
      </c>
      <c r="B55" s="15">
        <v>1002</v>
      </c>
      <c r="C55" s="33">
        <v>10</v>
      </c>
      <c r="D55" s="10" t="s">
        <v>13</v>
      </c>
      <c r="E55" s="10">
        <v>810</v>
      </c>
      <c r="F55" s="10">
        <f t="shared" si="2"/>
        <v>891.00000000000011</v>
      </c>
      <c r="G55" s="44">
        <f t="shared" ref="G55:G57" si="14">G54</f>
        <v>28610</v>
      </c>
      <c r="H55" s="45">
        <v>0</v>
      </c>
      <c r="I55" s="46">
        <f t="shared" si="5"/>
        <v>0</v>
      </c>
      <c r="J55" s="47">
        <f t="shared" si="6"/>
        <v>0</v>
      </c>
      <c r="K55" s="48">
        <f t="shared" si="7"/>
        <v>2851200.0000000005</v>
      </c>
      <c r="L55" s="68" t="s">
        <v>52</v>
      </c>
    </row>
    <row r="56" spans="1:12" x14ac:dyDescent="0.25">
      <c r="A56" s="11">
        <v>54</v>
      </c>
      <c r="B56" s="15">
        <v>1003</v>
      </c>
      <c r="C56" s="33">
        <v>10</v>
      </c>
      <c r="D56" s="10" t="s">
        <v>13</v>
      </c>
      <c r="E56" s="10">
        <v>743</v>
      </c>
      <c r="F56" s="10">
        <f t="shared" si="2"/>
        <v>817.30000000000007</v>
      </c>
      <c r="G56" s="44">
        <f>G55</f>
        <v>28610</v>
      </c>
      <c r="H56" s="45">
        <v>0</v>
      </c>
      <c r="I56" s="46">
        <f t="shared" si="5"/>
        <v>0</v>
      </c>
      <c r="J56" s="47">
        <f t="shared" si="6"/>
        <v>0</v>
      </c>
      <c r="K56" s="48">
        <f t="shared" si="7"/>
        <v>2615360</v>
      </c>
      <c r="L56" s="68" t="s">
        <v>52</v>
      </c>
    </row>
    <row r="57" spans="1:12" x14ac:dyDescent="0.25">
      <c r="A57" s="11">
        <v>55</v>
      </c>
      <c r="B57" s="15">
        <v>1004</v>
      </c>
      <c r="C57" s="33">
        <v>10</v>
      </c>
      <c r="D57" s="10" t="s">
        <v>38</v>
      </c>
      <c r="E57" s="10">
        <v>596</v>
      </c>
      <c r="F57" s="10">
        <f t="shared" si="2"/>
        <v>655.6</v>
      </c>
      <c r="G57" s="44">
        <f t="shared" si="14"/>
        <v>28610</v>
      </c>
      <c r="H57" s="45">
        <v>0</v>
      </c>
      <c r="I57" s="46">
        <f t="shared" si="5"/>
        <v>0</v>
      </c>
      <c r="J57" s="47">
        <f t="shared" si="6"/>
        <v>0</v>
      </c>
      <c r="K57" s="48">
        <f t="shared" si="7"/>
        <v>2097920</v>
      </c>
      <c r="L57" s="68" t="s">
        <v>52</v>
      </c>
    </row>
    <row r="58" spans="1:12" x14ac:dyDescent="0.25">
      <c r="A58" s="11">
        <v>56</v>
      </c>
      <c r="B58" s="15">
        <v>1005</v>
      </c>
      <c r="C58" s="33">
        <v>10</v>
      </c>
      <c r="D58" s="10" t="s">
        <v>38</v>
      </c>
      <c r="E58" s="10">
        <v>597</v>
      </c>
      <c r="F58" s="10">
        <f t="shared" si="2"/>
        <v>656.7</v>
      </c>
      <c r="G58" s="44">
        <f>G57</f>
        <v>28610</v>
      </c>
      <c r="H58" s="45">
        <v>0</v>
      </c>
      <c r="I58" s="46">
        <f t="shared" si="5"/>
        <v>0</v>
      </c>
      <c r="J58" s="47">
        <f t="shared" si="6"/>
        <v>0</v>
      </c>
      <c r="K58" s="48">
        <f t="shared" si="7"/>
        <v>2101440</v>
      </c>
      <c r="L58" s="68" t="s">
        <v>52</v>
      </c>
    </row>
    <row r="59" spans="1:12" x14ac:dyDescent="0.25">
      <c r="A59" s="11">
        <v>57</v>
      </c>
      <c r="B59" s="15">
        <v>1006</v>
      </c>
      <c r="C59" s="33">
        <v>10</v>
      </c>
      <c r="D59" s="10" t="s">
        <v>13</v>
      </c>
      <c r="E59" s="10">
        <v>766</v>
      </c>
      <c r="F59" s="10">
        <f t="shared" si="2"/>
        <v>842.6</v>
      </c>
      <c r="G59" s="44">
        <f>G58</f>
        <v>28610</v>
      </c>
      <c r="H59" s="45">
        <v>0</v>
      </c>
      <c r="I59" s="46">
        <f t="shared" si="5"/>
        <v>0</v>
      </c>
      <c r="J59" s="47">
        <f t="shared" si="6"/>
        <v>0</v>
      </c>
      <c r="K59" s="48">
        <f t="shared" si="7"/>
        <v>2696320</v>
      </c>
      <c r="L59" s="68" t="s">
        <v>52</v>
      </c>
    </row>
    <row r="60" spans="1:12" x14ac:dyDescent="0.25">
      <c r="A60" s="11">
        <v>58</v>
      </c>
      <c r="B60" s="15">
        <v>1101</v>
      </c>
      <c r="C60" s="33">
        <v>11</v>
      </c>
      <c r="D60" s="10" t="s">
        <v>13</v>
      </c>
      <c r="E60" s="10">
        <v>847</v>
      </c>
      <c r="F60" s="10">
        <f t="shared" si="2"/>
        <v>931.7</v>
      </c>
      <c r="G60" s="44">
        <f>G59+90</f>
        <v>28700</v>
      </c>
      <c r="H60" s="45">
        <v>0</v>
      </c>
      <c r="I60" s="46">
        <f t="shared" si="5"/>
        <v>0</v>
      </c>
      <c r="J60" s="47">
        <f t="shared" si="6"/>
        <v>0</v>
      </c>
      <c r="K60" s="48">
        <f t="shared" si="7"/>
        <v>2981440</v>
      </c>
      <c r="L60" s="68" t="s">
        <v>52</v>
      </c>
    </row>
    <row r="61" spans="1:12" x14ac:dyDescent="0.25">
      <c r="A61" s="11">
        <v>59</v>
      </c>
      <c r="B61" s="15">
        <v>1102</v>
      </c>
      <c r="C61" s="33">
        <v>11</v>
      </c>
      <c r="D61" s="10" t="s">
        <v>13</v>
      </c>
      <c r="E61" s="10">
        <v>810</v>
      </c>
      <c r="F61" s="10">
        <f t="shared" si="2"/>
        <v>891.00000000000011</v>
      </c>
      <c r="G61" s="44">
        <f t="shared" ref="G61:G63" si="15">G60</f>
        <v>28700</v>
      </c>
      <c r="H61" s="45">
        <v>0</v>
      </c>
      <c r="I61" s="46">
        <f t="shared" si="5"/>
        <v>0</v>
      </c>
      <c r="J61" s="47">
        <f t="shared" si="6"/>
        <v>0</v>
      </c>
      <c r="K61" s="48">
        <f t="shared" si="7"/>
        <v>2851200.0000000005</v>
      </c>
      <c r="L61" s="68" t="s">
        <v>52</v>
      </c>
    </row>
    <row r="62" spans="1:12" x14ac:dyDescent="0.25">
      <c r="A62" s="11">
        <v>60</v>
      </c>
      <c r="B62" s="15">
        <v>1103</v>
      </c>
      <c r="C62" s="33">
        <v>11</v>
      </c>
      <c r="D62" s="10" t="s">
        <v>13</v>
      </c>
      <c r="E62" s="10">
        <v>743</v>
      </c>
      <c r="F62" s="10">
        <f t="shared" si="2"/>
        <v>817.30000000000007</v>
      </c>
      <c r="G62" s="44">
        <f>G61</f>
        <v>28700</v>
      </c>
      <c r="H62" s="45">
        <v>0</v>
      </c>
      <c r="I62" s="46">
        <f t="shared" si="5"/>
        <v>0</v>
      </c>
      <c r="J62" s="47">
        <f t="shared" si="6"/>
        <v>0</v>
      </c>
      <c r="K62" s="48">
        <f t="shared" si="7"/>
        <v>2615360</v>
      </c>
      <c r="L62" s="68" t="s">
        <v>52</v>
      </c>
    </row>
    <row r="63" spans="1:12" x14ac:dyDescent="0.25">
      <c r="A63" s="11">
        <v>61</v>
      </c>
      <c r="B63" s="15">
        <v>1104</v>
      </c>
      <c r="C63" s="33">
        <v>11</v>
      </c>
      <c r="D63" s="10" t="s">
        <v>38</v>
      </c>
      <c r="E63" s="10">
        <v>596</v>
      </c>
      <c r="F63" s="10">
        <f t="shared" si="2"/>
        <v>655.6</v>
      </c>
      <c r="G63" s="44">
        <f t="shared" si="15"/>
        <v>28700</v>
      </c>
      <c r="H63" s="45">
        <v>0</v>
      </c>
      <c r="I63" s="46">
        <f t="shared" si="5"/>
        <v>0</v>
      </c>
      <c r="J63" s="47">
        <f t="shared" si="6"/>
        <v>0</v>
      </c>
      <c r="K63" s="48">
        <f t="shared" si="7"/>
        <v>2097920</v>
      </c>
      <c r="L63" s="68" t="s">
        <v>52</v>
      </c>
    </row>
    <row r="64" spans="1:12" x14ac:dyDescent="0.25">
      <c r="A64" s="11">
        <v>62</v>
      </c>
      <c r="B64" s="15">
        <v>1105</v>
      </c>
      <c r="C64" s="33">
        <v>11</v>
      </c>
      <c r="D64" s="10" t="s">
        <v>38</v>
      </c>
      <c r="E64" s="10">
        <v>597</v>
      </c>
      <c r="F64" s="10">
        <f t="shared" si="2"/>
        <v>656.7</v>
      </c>
      <c r="G64" s="44">
        <f>G63</f>
        <v>28700</v>
      </c>
      <c r="H64" s="45">
        <v>0</v>
      </c>
      <c r="I64" s="46">
        <f t="shared" si="5"/>
        <v>0</v>
      </c>
      <c r="J64" s="47">
        <f t="shared" si="6"/>
        <v>0</v>
      </c>
      <c r="K64" s="48">
        <f t="shared" si="7"/>
        <v>2101440</v>
      </c>
      <c r="L64" s="68" t="s">
        <v>52</v>
      </c>
    </row>
    <row r="65" spans="1:12" x14ac:dyDescent="0.25">
      <c r="A65" s="11">
        <v>63</v>
      </c>
      <c r="B65" s="15">
        <v>1106</v>
      </c>
      <c r="C65" s="33">
        <v>11</v>
      </c>
      <c r="D65" s="10" t="s">
        <v>13</v>
      </c>
      <c r="E65" s="10">
        <v>766</v>
      </c>
      <c r="F65" s="10">
        <f t="shared" si="2"/>
        <v>842.6</v>
      </c>
      <c r="G65" s="44">
        <f>G64</f>
        <v>28700</v>
      </c>
      <c r="H65" s="45">
        <v>0</v>
      </c>
      <c r="I65" s="46">
        <f t="shared" si="5"/>
        <v>0</v>
      </c>
      <c r="J65" s="47">
        <f t="shared" si="6"/>
        <v>0</v>
      </c>
      <c r="K65" s="48">
        <f t="shared" si="7"/>
        <v>2696320</v>
      </c>
      <c r="L65" s="68" t="s">
        <v>52</v>
      </c>
    </row>
    <row r="66" spans="1:12" x14ac:dyDescent="0.25">
      <c r="A66" s="11">
        <v>64</v>
      </c>
      <c r="B66" s="15">
        <v>1201</v>
      </c>
      <c r="C66" s="33">
        <v>12</v>
      </c>
      <c r="D66" s="10" t="s">
        <v>13</v>
      </c>
      <c r="E66" s="10">
        <v>847</v>
      </c>
      <c r="F66" s="10">
        <f t="shared" ref="F66:F127" si="16">E66*1.1</f>
        <v>931.7</v>
      </c>
      <c r="G66" s="44">
        <f>G65+90</f>
        <v>28790</v>
      </c>
      <c r="H66" s="45">
        <v>0</v>
      </c>
      <c r="I66" s="46">
        <f t="shared" si="5"/>
        <v>0</v>
      </c>
      <c r="J66" s="47">
        <f t="shared" si="6"/>
        <v>0</v>
      </c>
      <c r="K66" s="48">
        <f t="shared" si="7"/>
        <v>2981440</v>
      </c>
      <c r="L66" s="68" t="s">
        <v>52</v>
      </c>
    </row>
    <row r="67" spans="1:12" x14ac:dyDescent="0.25">
      <c r="A67" s="11">
        <v>65</v>
      </c>
      <c r="B67" s="15">
        <v>1202</v>
      </c>
      <c r="C67" s="33">
        <v>12</v>
      </c>
      <c r="D67" s="10" t="s">
        <v>13</v>
      </c>
      <c r="E67" s="10">
        <v>810</v>
      </c>
      <c r="F67" s="10">
        <f t="shared" si="16"/>
        <v>891.00000000000011</v>
      </c>
      <c r="G67" s="44">
        <f t="shared" ref="G67:G69" si="17">G66</f>
        <v>28790</v>
      </c>
      <c r="H67" s="45">
        <v>0</v>
      </c>
      <c r="I67" s="46">
        <f t="shared" si="5"/>
        <v>0</v>
      </c>
      <c r="J67" s="47">
        <f t="shared" si="6"/>
        <v>0</v>
      </c>
      <c r="K67" s="48">
        <f t="shared" si="7"/>
        <v>2851200.0000000005</v>
      </c>
      <c r="L67" s="68" t="s">
        <v>52</v>
      </c>
    </row>
    <row r="68" spans="1:12" x14ac:dyDescent="0.25">
      <c r="A68" s="11">
        <v>66</v>
      </c>
      <c r="B68" s="15">
        <v>1203</v>
      </c>
      <c r="C68" s="33">
        <v>12</v>
      </c>
      <c r="D68" s="10" t="s">
        <v>13</v>
      </c>
      <c r="E68" s="10">
        <v>743</v>
      </c>
      <c r="F68" s="10">
        <f t="shared" si="16"/>
        <v>817.30000000000007</v>
      </c>
      <c r="G68" s="44">
        <f>G67</f>
        <v>28790</v>
      </c>
      <c r="H68" s="45">
        <v>0</v>
      </c>
      <c r="I68" s="46">
        <f t="shared" ref="I68:I131" si="18">ROUND(H68*1.08,0)</f>
        <v>0</v>
      </c>
      <c r="J68" s="47">
        <f t="shared" ref="J68:J131" si="19">MROUND((I68*0.025/12),500)</f>
        <v>0</v>
      </c>
      <c r="K68" s="48">
        <f t="shared" ref="K68:K131" si="20">F68*3200</f>
        <v>2615360</v>
      </c>
      <c r="L68" s="68" t="s">
        <v>52</v>
      </c>
    </row>
    <row r="69" spans="1:12" x14ac:dyDescent="0.25">
      <c r="A69" s="11">
        <v>67</v>
      </c>
      <c r="B69" s="15">
        <v>1204</v>
      </c>
      <c r="C69" s="33">
        <v>12</v>
      </c>
      <c r="D69" s="10" t="s">
        <v>38</v>
      </c>
      <c r="E69" s="10">
        <v>596</v>
      </c>
      <c r="F69" s="10">
        <f t="shared" si="16"/>
        <v>655.6</v>
      </c>
      <c r="G69" s="44">
        <f t="shared" si="17"/>
        <v>28790</v>
      </c>
      <c r="H69" s="45">
        <v>0</v>
      </c>
      <c r="I69" s="46">
        <f t="shared" si="18"/>
        <v>0</v>
      </c>
      <c r="J69" s="47">
        <f t="shared" si="19"/>
        <v>0</v>
      </c>
      <c r="K69" s="48">
        <f t="shared" si="20"/>
        <v>2097920</v>
      </c>
      <c r="L69" s="68" t="s">
        <v>52</v>
      </c>
    </row>
    <row r="70" spans="1:12" x14ac:dyDescent="0.25">
      <c r="A70" s="11">
        <v>68</v>
      </c>
      <c r="B70" s="15">
        <v>1205</v>
      </c>
      <c r="C70" s="33">
        <v>12</v>
      </c>
      <c r="D70" s="10" t="s">
        <v>38</v>
      </c>
      <c r="E70" s="10">
        <v>597</v>
      </c>
      <c r="F70" s="10">
        <f t="shared" si="16"/>
        <v>656.7</v>
      </c>
      <c r="G70" s="44">
        <f>G69</f>
        <v>28790</v>
      </c>
      <c r="H70" s="45">
        <f t="shared" ref="H68:H131" si="21">E70*G70</f>
        <v>17187630</v>
      </c>
      <c r="I70" s="46">
        <f t="shared" si="18"/>
        <v>18562640</v>
      </c>
      <c r="J70" s="47">
        <f t="shared" si="19"/>
        <v>38500</v>
      </c>
      <c r="K70" s="48">
        <f t="shared" si="20"/>
        <v>2101440</v>
      </c>
      <c r="L70" s="73" t="s">
        <v>50</v>
      </c>
    </row>
    <row r="71" spans="1:12" x14ac:dyDescent="0.25">
      <c r="A71" s="11">
        <v>69</v>
      </c>
      <c r="B71" s="15">
        <v>1206</v>
      </c>
      <c r="C71" s="33">
        <v>12</v>
      </c>
      <c r="D71" s="10" t="s">
        <v>13</v>
      </c>
      <c r="E71" s="10">
        <v>766</v>
      </c>
      <c r="F71" s="10">
        <f t="shared" si="16"/>
        <v>842.6</v>
      </c>
      <c r="G71" s="44">
        <f>G70</f>
        <v>28790</v>
      </c>
      <c r="H71" s="45">
        <v>0</v>
      </c>
      <c r="I71" s="46">
        <f t="shared" si="18"/>
        <v>0</v>
      </c>
      <c r="J71" s="47">
        <f t="shared" si="19"/>
        <v>0</v>
      </c>
      <c r="K71" s="48">
        <f t="shared" si="20"/>
        <v>2696320</v>
      </c>
      <c r="L71" s="68" t="s">
        <v>52</v>
      </c>
    </row>
    <row r="72" spans="1:12" x14ac:dyDescent="0.25">
      <c r="A72" s="11">
        <v>70</v>
      </c>
      <c r="B72" s="15">
        <v>1301</v>
      </c>
      <c r="C72" s="33">
        <v>13</v>
      </c>
      <c r="D72" s="10" t="s">
        <v>13</v>
      </c>
      <c r="E72" s="10">
        <v>847</v>
      </c>
      <c r="F72" s="10">
        <f t="shared" si="16"/>
        <v>931.7</v>
      </c>
      <c r="G72" s="44">
        <f>G71+90</f>
        <v>28880</v>
      </c>
      <c r="H72" s="45">
        <v>0</v>
      </c>
      <c r="I72" s="46">
        <f t="shared" si="18"/>
        <v>0</v>
      </c>
      <c r="J72" s="47">
        <f t="shared" si="19"/>
        <v>0</v>
      </c>
      <c r="K72" s="48">
        <f t="shared" si="20"/>
        <v>2981440</v>
      </c>
      <c r="L72" s="68" t="s">
        <v>52</v>
      </c>
    </row>
    <row r="73" spans="1:12" x14ac:dyDescent="0.25">
      <c r="A73" s="11">
        <v>71</v>
      </c>
      <c r="B73" s="15">
        <v>1302</v>
      </c>
      <c r="C73" s="33">
        <v>13</v>
      </c>
      <c r="D73" s="10" t="s">
        <v>13</v>
      </c>
      <c r="E73" s="10">
        <v>810</v>
      </c>
      <c r="F73" s="10">
        <f t="shared" si="16"/>
        <v>891.00000000000011</v>
      </c>
      <c r="G73" s="44">
        <f t="shared" ref="G73:G75" si="22">G72</f>
        <v>28880</v>
      </c>
      <c r="H73" s="45">
        <v>0</v>
      </c>
      <c r="I73" s="46">
        <f t="shared" si="18"/>
        <v>0</v>
      </c>
      <c r="J73" s="47">
        <f t="shared" si="19"/>
        <v>0</v>
      </c>
      <c r="K73" s="48">
        <f t="shared" si="20"/>
        <v>2851200.0000000005</v>
      </c>
      <c r="L73" s="68" t="s">
        <v>52</v>
      </c>
    </row>
    <row r="74" spans="1:12" x14ac:dyDescent="0.25">
      <c r="A74" s="11">
        <v>72</v>
      </c>
      <c r="B74" s="15">
        <v>1303</v>
      </c>
      <c r="C74" s="33">
        <v>13</v>
      </c>
      <c r="D74" s="10" t="s">
        <v>13</v>
      </c>
      <c r="E74" s="10">
        <v>743</v>
      </c>
      <c r="F74" s="10">
        <f t="shared" si="16"/>
        <v>817.30000000000007</v>
      </c>
      <c r="G74" s="44">
        <f>G73</f>
        <v>28880</v>
      </c>
      <c r="H74" s="45">
        <v>0</v>
      </c>
      <c r="I74" s="46">
        <f t="shared" si="18"/>
        <v>0</v>
      </c>
      <c r="J74" s="47">
        <f t="shared" si="19"/>
        <v>0</v>
      </c>
      <c r="K74" s="48">
        <f t="shared" si="20"/>
        <v>2615360</v>
      </c>
      <c r="L74" s="68" t="s">
        <v>52</v>
      </c>
    </row>
    <row r="75" spans="1:12" x14ac:dyDescent="0.25">
      <c r="A75" s="11">
        <v>73</v>
      </c>
      <c r="B75" s="15">
        <v>1304</v>
      </c>
      <c r="C75" s="33">
        <v>13</v>
      </c>
      <c r="D75" s="10" t="s">
        <v>38</v>
      </c>
      <c r="E75" s="10">
        <v>596</v>
      </c>
      <c r="F75" s="10">
        <f t="shared" si="16"/>
        <v>655.6</v>
      </c>
      <c r="G75" s="44">
        <f t="shared" si="22"/>
        <v>28880</v>
      </c>
      <c r="H75" s="45">
        <v>0</v>
      </c>
      <c r="I75" s="46">
        <f t="shared" si="18"/>
        <v>0</v>
      </c>
      <c r="J75" s="47">
        <f t="shared" si="19"/>
        <v>0</v>
      </c>
      <c r="K75" s="48">
        <f t="shared" si="20"/>
        <v>2097920</v>
      </c>
      <c r="L75" s="68" t="s">
        <v>52</v>
      </c>
    </row>
    <row r="76" spans="1:12" x14ac:dyDescent="0.25">
      <c r="A76" s="11">
        <v>74</v>
      </c>
      <c r="B76" s="15">
        <v>1305</v>
      </c>
      <c r="C76" s="33">
        <v>13</v>
      </c>
      <c r="D76" s="10" t="s">
        <v>38</v>
      </c>
      <c r="E76" s="10">
        <v>597</v>
      </c>
      <c r="F76" s="10">
        <f t="shared" si="16"/>
        <v>656.7</v>
      </c>
      <c r="G76" s="44">
        <f>G75</f>
        <v>28880</v>
      </c>
      <c r="H76" s="45">
        <f t="shared" si="21"/>
        <v>17241360</v>
      </c>
      <c r="I76" s="46">
        <f t="shared" si="18"/>
        <v>18620669</v>
      </c>
      <c r="J76" s="47">
        <f t="shared" si="19"/>
        <v>39000</v>
      </c>
      <c r="K76" s="48">
        <f t="shared" si="20"/>
        <v>2101440</v>
      </c>
      <c r="L76" s="73" t="s">
        <v>50</v>
      </c>
    </row>
    <row r="77" spans="1:12" x14ac:dyDescent="0.25">
      <c r="A77" s="11">
        <v>75</v>
      </c>
      <c r="B77" s="15">
        <v>1306</v>
      </c>
      <c r="C77" s="33">
        <v>13</v>
      </c>
      <c r="D77" s="10" t="s">
        <v>13</v>
      </c>
      <c r="E77" s="10">
        <v>766</v>
      </c>
      <c r="F77" s="10">
        <f t="shared" si="16"/>
        <v>842.6</v>
      </c>
      <c r="G77" s="44">
        <f>G76</f>
        <v>28880</v>
      </c>
      <c r="H77" s="45">
        <v>0</v>
      </c>
      <c r="I77" s="46">
        <f t="shared" si="18"/>
        <v>0</v>
      </c>
      <c r="J77" s="47">
        <f t="shared" si="19"/>
        <v>0</v>
      </c>
      <c r="K77" s="48">
        <f t="shared" si="20"/>
        <v>2696320</v>
      </c>
      <c r="L77" s="68" t="s">
        <v>52</v>
      </c>
    </row>
    <row r="78" spans="1:12" x14ac:dyDescent="0.25">
      <c r="A78" s="11">
        <v>76</v>
      </c>
      <c r="B78" s="15">
        <v>1401</v>
      </c>
      <c r="C78" s="33">
        <v>14</v>
      </c>
      <c r="D78" s="10" t="s">
        <v>13</v>
      </c>
      <c r="E78" s="10">
        <v>847</v>
      </c>
      <c r="F78" s="10">
        <f t="shared" si="16"/>
        <v>931.7</v>
      </c>
      <c r="G78" s="44">
        <f>G77+90</f>
        <v>28970</v>
      </c>
      <c r="H78" s="45">
        <v>0</v>
      </c>
      <c r="I78" s="46">
        <f t="shared" si="18"/>
        <v>0</v>
      </c>
      <c r="J78" s="47">
        <f t="shared" si="19"/>
        <v>0</v>
      </c>
      <c r="K78" s="48">
        <f t="shared" si="20"/>
        <v>2981440</v>
      </c>
      <c r="L78" s="68" t="s">
        <v>52</v>
      </c>
    </row>
    <row r="79" spans="1:12" x14ac:dyDescent="0.25">
      <c r="A79" s="11">
        <v>77</v>
      </c>
      <c r="B79" s="15">
        <v>1402</v>
      </c>
      <c r="C79" s="33">
        <v>14</v>
      </c>
      <c r="D79" s="10" t="s">
        <v>13</v>
      </c>
      <c r="E79" s="10">
        <v>810</v>
      </c>
      <c r="F79" s="10">
        <f t="shared" si="16"/>
        <v>891.00000000000011</v>
      </c>
      <c r="G79" s="44">
        <f t="shared" ref="G79:G81" si="23">G78</f>
        <v>28970</v>
      </c>
      <c r="H79" s="45">
        <v>0</v>
      </c>
      <c r="I79" s="46">
        <f t="shared" si="18"/>
        <v>0</v>
      </c>
      <c r="J79" s="47">
        <f t="shared" si="19"/>
        <v>0</v>
      </c>
      <c r="K79" s="48">
        <f t="shared" si="20"/>
        <v>2851200.0000000005</v>
      </c>
      <c r="L79" s="68" t="s">
        <v>52</v>
      </c>
    </row>
    <row r="80" spans="1:12" x14ac:dyDescent="0.25">
      <c r="A80" s="11">
        <v>78</v>
      </c>
      <c r="B80" s="15">
        <v>1403</v>
      </c>
      <c r="C80" s="33">
        <v>14</v>
      </c>
      <c r="D80" s="10" t="s">
        <v>13</v>
      </c>
      <c r="E80" s="10">
        <v>743</v>
      </c>
      <c r="F80" s="10">
        <f t="shared" si="16"/>
        <v>817.30000000000007</v>
      </c>
      <c r="G80" s="44">
        <f>G79</f>
        <v>28970</v>
      </c>
      <c r="H80" s="45">
        <v>0</v>
      </c>
      <c r="I80" s="46">
        <f t="shared" si="18"/>
        <v>0</v>
      </c>
      <c r="J80" s="47">
        <f t="shared" si="19"/>
        <v>0</v>
      </c>
      <c r="K80" s="48">
        <f t="shared" si="20"/>
        <v>2615360</v>
      </c>
      <c r="L80" s="68" t="s">
        <v>52</v>
      </c>
    </row>
    <row r="81" spans="1:12" x14ac:dyDescent="0.25">
      <c r="A81" s="11">
        <v>79</v>
      </c>
      <c r="B81" s="15">
        <v>1404</v>
      </c>
      <c r="C81" s="33">
        <v>14</v>
      </c>
      <c r="D81" s="10" t="s">
        <v>38</v>
      </c>
      <c r="E81" s="10">
        <v>596</v>
      </c>
      <c r="F81" s="10">
        <f t="shared" si="16"/>
        <v>655.6</v>
      </c>
      <c r="G81" s="44">
        <f t="shared" si="23"/>
        <v>28970</v>
      </c>
      <c r="H81" s="45">
        <v>0</v>
      </c>
      <c r="I81" s="46">
        <f t="shared" si="18"/>
        <v>0</v>
      </c>
      <c r="J81" s="47">
        <f t="shared" si="19"/>
        <v>0</v>
      </c>
      <c r="K81" s="48">
        <f t="shared" si="20"/>
        <v>2097920</v>
      </c>
      <c r="L81" s="68" t="s">
        <v>52</v>
      </c>
    </row>
    <row r="82" spans="1:12" x14ac:dyDescent="0.25">
      <c r="A82" s="11">
        <v>80</v>
      </c>
      <c r="B82" s="15">
        <v>1405</v>
      </c>
      <c r="C82" s="33">
        <v>14</v>
      </c>
      <c r="D82" s="10" t="s">
        <v>38</v>
      </c>
      <c r="E82" s="10">
        <v>597</v>
      </c>
      <c r="F82" s="10">
        <f t="shared" si="16"/>
        <v>656.7</v>
      </c>
      <c r="G82" s="44">
        <f>G81</f>
        <v>28970</v>
      </c>
      <c r="H82" s="45">
        <v>0</v>
      </c>
      <c r="I82" s="46">
        <f t="shared" si="18"/>
        <v>0</v>
      </c>
      <c r="J82" s="47">
        <f t="shared" si="19"/>
        <v>0</v>
      </c>
      <c r="K82" s="48">
        <f t="shared" si="20"/>
        <v>2101440</v>
      </c>
      <c r="L82" s="68" t="s">
        <v>52</v>
      </c>
    </row>
    <row r="83" spans="1:12" x14ac:dyDescent="0.25">
      <c r="A83" s="11">
        <v>81</v>
      </c>
      <c r="B83" s="15">
        <v>1406</v>
      </c>
      <c r="C83" s="33">
        <v>14</v>
      </c>
      <c r="D83" s="10" t="s">
        <v>13</v>
      </c>
      <c r="E83" s="10">
        <v>766</v>
      </c>
      <c r="F83" s="10">
        <f t="shared" si="16"/>
        <v>842.6</v>
      </c>
      <c r="G83" s="44">
        <f>G82</f>
        <v>28970</v>
      </c>
      <c r="H83" s="45">
        <v>0</v>
      </c>
      <c r="I83" s="46">
        <f t="shared" si="18"/>
        <v>0</v>
      </c>
      <c r="J83" s="47">
        <f t="shared" si="19"/>
        <v>0</v>
      </c>
      <c r="K83" s="48">
        <f t="shared" si="20"/>
        <v>2696320</v>
      </c>
      <c r="L83" s="68" t="s">
        <v>52</v>
      </c>
    </row>
    <row r="84" spans="1:12" x14ac:dyDescent="0.25">
      <c r="A84" s="11">
        <v>82</v>
      </c>
      <c r="B84" s="15">
        <v>1501</v>
      </c>
      <c r="C84" s="33">
        <v>15</v>
      </c>
      <c r="D84" s="10" t="s">
        <v>13</v>
      </c>
      <c r="E84" s="10">
        <v>847</v>
      </c>
      <c r="F84" s="10">
        <f t="shared" si="16"/>
        <v>931.7</v>
      </c>
      <c r="G84" s="44">
        <f>G83+90</f>
        <v>29060</v>
      </c>
      <c r="H84" s="45">
        <v>0</v>
      </c>
      <c r="I84" s="46">
        <f t="shared" si="18"/>
        <v>0</v>
      </c>
      <c r="J84" s="47">
        <f t="shared" si="19"/>
        <v>0</v>
      </c>
      <c r="K84" s="48">
        <f t="shared" si="20"/>
        <v>2981440</v>
      </c>
      <c r="L84" s="68" t="s">
        <v>52</v>
      </c>
    </row>
    <row r="85" spans="1:12" x14ac:dyDescent="0.25">
      <c r="A85" s="11">
        <v>83</v>
      </c>
      <c r="B85" s="15">
        <v>1502</v>
      </c>
      <c r="C85" s="33">
        <v>15</v>
      </c>
      <c r="D85" s="10" t="s">
        <v>13</v>
      </c>
      <c r="E85" s="10">
        <v>810</v>
      </c>
      <c r="F85" s="10">
        <f t="shared" si="16"/>
        <v>891.00000000000011</v>
      </c>
      <c r="G85" s="44">
        <f t="shared" ref="G85:G87" si="24">G84</f>
        <v>29060</v>
      </c>
      <c r="H85" s="45">
        <f t="shared" si="21"/>
        <v>23538600</v>
      </c>
      <c r="I85" s="46">
        <f t="shared" si="18"/>
        <v>25421688</v>
      </c>
      <c r="J85" s="47">
        <f t="shared" si="19"/>
        <v>53000</v>
      </c>
      <c r="K85" s="48">
        <f t="shared" si="20"/>
        <v>2851200.0000000005</v>
      </c>
      <c r="L85" s="73" t="s">
        <v>50</v>
      </c>
    </row>
    <row r="86" spans="1:12" x14ac:dyDescent="0.25">
      <c r="A86" s="11">
        <v>84</v>
      </c>
      <c r="B86" s="15">
        <v>1503</v>
      </c>
      <c r="C86" s="33">
        <v>15</v>
      </c>
      <c r="D86" s="10" t="s">
        <v>13</v>
      </c>
      <c r="E86" s="10">
        <v>743</v>
      </c>
      <c r="F86" s="10">
        <f t="shared" si="16"/>
        <v>817.30000000000007</v>
      </c>
      <c r="G86" s="44">
        <f>G85</f>
        <v>29060</v>
      </c>
      <c r="H86" s="45">
        <v>0</v>
      </c>
      <c r="I86" s="46">
        <f t="shared" si="18"/>
        <v>0</v>
      </c>
      <c r="J86" s="47">
        <f t="shared" si="19"/>
        <v>0</v>
      </c>
      <c r="K86" s="48">
        <f t="shared" si="20"/>
        <v>2615360</v>
      </c>
      <c r="L86" s="68" t="s">
        <v>52</v>
      </c>
    </row>
    <row r="87" spans="1:12" x14ac:dyDescent="0.25">
      <c r="A87" s="11">
        <v>85</v>
      </c>
      <c r="B87" s="15">
        <v>1504</v>
      </c>
      <c r="C87" s="33">
        <v>15</v>
      </c>
      <c r="D87" s="10" t="s">
        <v>38</v>
      </c>
      <c r="E87" s="10">
        <v>596</v>
      </c>
      <c r="F87" s="10">
        <f t="shared" si="16"/>
        <v>655.6</v>
      </c>
      <c r="G87" s="44">
        <f t="shared" si="24"/>
        <v>29060</v>
      </c>
      <c r="H87" s="45">
        <v>0</v>
      </c>
      <c r="I87" s="46">
        <f t="shared" si="18"/>
        <v>0</v>
      </c>
      <c r="J87" s="47">
        <f t="shared" si="19"/>
        <v>0</v>
      </c>
      <c r="K87" s="48">
        <f t="shared" si="20"/>
        <v>2097920</v>
      </c>
      <c r="L87" s="68" t="s">
        <v>52</v>
      </c>
    </row>
    <row r="88" spans="1:12" x14ac:dyDescent="0.25">
      <c r="A88" s="11">
        <v>86</v>
      </c>
      <c r="B88" s="15">
        <v>1601</v>
      </c>
      <c r="C88" s="33">
        <v>16</v>
      </c>
      <c r="D88" s="10" t="s">
        <v>13</v>
      </c>
      <c r="E88" s="10">
        <v>847</v>
      </c>
      <c r="F88" s="10">
        <f t="shared" si="16"/>
        <v>931.7</v>
      </c>
      <c r="G88" s="44">
        <f>G87+90</f>
        <v>29150</v>
      </c>
      <c r="H88" s="45">
        <v>0</v>
      </c>
      <c r="I88" s="46">
        <f t="shared" si="18"/>
        <v>0</v>
      </c>
      <c r="J88" s="47">
        <f t="shared" si="19"/>
        <v>0</v>
      </c>
      <c r="K88" s="48">
        <f t="shared" si="20"/>
        <v>2981440</v>
      </c>
      <c r="L88" s="68" t="s">
        <v>52</v>
      </c>
    </row>
    <row r="89" spans="1:12" x14ac:dyDescent="0.25">
      <c r="A89" s="11">
        <v>87</v>
      </c>
      <c r="B89" s="15">
        <v>1602</v>
      </c>
      <c r="C89" s="33">
        <v>16</v>
      </c>
      <c r="D89" s="10" t="s">
        <v>13</v>
      </c>
      <c r="E89" s="10">
        <v>810</v>
      </c>
      <c r="F89" s="10">
        <f t="shared" si="16"/>
        <v>891.00000000000011</v>
      </c>
      <c r="G89" s="44">
        <f t="shared" ref="G89:G91" si="25">G88</f>
        <v>29150</v>
      </c>
      <c r="H89" s="45">
        <f t="shared" si="21"/>
        <v>23611500</v>
      </c>
      <c r="I89" s="46">
        <f t="shared" si="18"/>
        <v>25500420</v>
      </c>
      <c r="J89" s="47">
        <f t="shared" si="19"/>
        <v>53000</v>
      </c>
      <c r="K89" s="48">
        <f t="shared" si="20"/>
        <v>2851200.0000000005</v>
      </c>
      <c r="L89" s="73" t="s">
        <v>50</v>
      </c>
    </row>
    <row r="90" spans="1:12" x14ac:dyDescent="0.25">
      <c r="A90" s="11">
        <v>88</v>
      </c>
      <c r="B90" s="15">
        <v>1603</v>
      </c>
      <c r="C90" s="33">
        <v>16</v>
      </c>
      <c r="D90" s="10" t="s">
        <v>13</v>
      </c>
      <c r="E90" s="10">
        <v>743</v>
      </c>
      <c r="F90" s="10">
        <f t="shared" si="16"/>
        <v>817.30000000000007</v>
      </c>
      <c r="G90" s="44">
        <f>G89</f>
        <v>29150</v>
      </c>
      <c r="H90" s="45">
        <v>0</v>
      </c>
      <c r="I90" s="46">
        <f t="shared" si="18"/>
        <v>0</v>
      </c>
      <c r="J90" s="47">
        <f t="shared" si="19"/>
        <v>0</v>
      </c>
      <c r="K90" s="48">
        <f t="shared" si="20"/>
        <v>2615360</v>
      </c>
      <c r="L90" s="68" t="s">
        <v>52</v>
      </c>
    </row>
    <row r="91" spans="1:12" x14ac:dyDescent="0.25">
      <c r="A91" s="11">
        <v>89</v>
      </c>
      <c r="B91" s="15">
        <v>1604</v>
      </c>
      <c r="C91" s="33">
        <v>16</v>
      </c>
      <c r="D91" s="10" t="s">
        <v>38</v>
      </c>
      <c r="E91" s="10">
        <v>596</v>
      </c>
      <c r="F91" s="10">
        <f t="shared" si="16"/>
        <v>655.6</v>
      </c>
      <c r="G91" s="44">
        <f t="shared" si="25"/>
        <v>29150</v>
      </c>
      <c r="H91" s="45">
        <f t="shared" si="21"/>
        <v>17373400</v>
      </c>
      <c r="I91" s="46">
        <f t="shared" si="18"/>
        <v>18763272</v>
      </c>
      <c r="J91" s="47">
        <f t="shared" si="19"/>
        <v>39000</v>
      </c>
      <c r="K91" s="48">
        <f t="shared" si="20"/>
        <v>2097920</v>
      </c>
      <c r="L91" s="73" t="s">
        <v>50</v>
      </c>
    </row>
    <row r="92" spans="1:12" x14ac:dyDescent="0.25">
      <c r="A92" s="11">
        <v>90</v>
      </c>
      <c r="B92" s="15">
        <v>1605</v>
      </c>
      <c r="C92" s="33">
        <v>16</v>
      </c>
      <c r="D92" s="10" t="s">
        <v>38</v>
      </c>
      <c r="E92" s="10">
        <v>596</v>
      </c>
      <c r="F92" s="10">
        <f t="shared" si="16"/>
        <v>655.6</v>
      </c>
      <c r="G92" s="44">
        <f>G91</f>
        <v>29150</v>
      </c>
      <c r="H92" s="45">
        <v>0</v>
      </c>
      <c r="I92" s="46">
        <f t="shared" si="18"/>
        <v>0</v>
      </c>
      <c r="J92" s="47">
        <f t="shared" si="19"/>
        <v>0</v>
      </c>
      <c r="K92" s="48">
        <f t="shared" si="20"/>
        <v>2097920</v>
      </c>
      <c r="L92" s="68" t="s">
        <v>52</v>
      </c>
    </row>
    <row r="93" spans="1:12" x14ac:dyDescent="0.25">
      <c r="A93" s="11">
        <v>91</v>
      </c>
      <c r="B93" s="15">
        <v>1606</v>
      </c>
      <c r="C93" s="33">
        <v>16</v>
      </c>
      <c r="D93" s="10" t="s">
        <v>13</v>
      </c>
      <c r="E93" s="10">
        <v>766</v>
      </c>
      <c r="F93" s="10">
        <f t="shared" si="16"/>
        <v>842.6</v>
      </c>
      <c r="G93" s="44">
        <f>G92</f>
        <v>29150</v>
      </c>
      <c r="H93" s="45">
        <f t="shared" si="21"/>
        <v>22328900</v>
      </c>
      <c r="I93" s="46">
        <f t="shared" si="18"/>
        <v>24115212</v>
      </c>
      <c r="J93" s="47">
        <f t="shared" si="19"/>
        <v>50000</v>
      </c>
      <c r="K93" s="48">
        <f t="shared" si="20"/>
        <v>2696320</v>
      </c>
      <c r="L93" s="73" t="s">
        <v>50</v>
      </c>
    </row>
    <row r="94" spans="1:12" x14ac:dyDescent="0.25">
      <c r="A94" s="11">
        <v>92</v>
      </c>
      <c r="B94" s="15">
        <v>1701</v>
      </c>
      <c r="C94" s="33">
        <v>17</v>
      </c>
      <c r="D94" s="10" t="s">
        <v>13</v>
      </c>
      <c r="E94" s="10">
        <v>847</v>
      </c>
      <c r="F94" s="10">
        <f t="shared" si="16"/>
        <v>931.7</v>
      </c>
      <c r="G94" s="44">
        <f>G93+90</f>
        <v>29240</v>
      </c>
      <c r="H94" s="45">
        <f t="shared" si="21"/>
        <v>24766280</v>
      </c>
      <c r="I94" s="46">
        <f t="shared" si="18"/>
        <v>26747582</v>
      </c>
      <c r="J94" s="47">
        <f t="shared" si="19"/>
        <v>55500</v>
      </c>
      <c r="K94" s="48">
        <f t="shared" si="20"/>
        <v>2981440</v>
      </c>
      <c r="L94" s="73" t="s">
        <v>50</v>
      </c>
    </row>
    <row r="95" spans="1:12" x14ac:dyDescent="0.25">
      <c r="A95" s="11">
        <v>93</v>
      </c>
      <c r="B95" s="15">
        <v>1702</v>
      </c>
      <c r="C95" s="33">
        <v>17</v>
      </c>
      <c r="D95" s="10" t="s">
        <v>13</v>
      </c>
      <c r="E95" s="10">
        <v>810</v>
      </c>
      <c r="F95" s="10">
        <f t="shared" si="16"/>
        <v>891.00000000000011</v>
      </c>
      <c r="G95" s="44">
        <f t="shared" ref="G95:G97" si="26">G94</f>
        <v>29240</v>
      </c>
      <c r="H95" s="45">
        <f t="shared" si="21"/>
        <v>23684400</v>
      </c>
      <c r="I95" s="46">
        <f t="shared" si="18"/>
        <v>25579152</v>
      </c>
      <c r="J95" s="47">
        <f t="shared" si="19"/>
        <v>53500</v>
      </c>
      <c r="K95" s="48">
        <f t="shared" si="20"/>
        <v>2851200.0000000005</v>
      </c>
      <c r="L95" s="73" t="s">
        <v>50</v>
      </c>
    </row>
    <row r="96" spans="1:12" x14ac:dyDescent="0.25">
      <c r="A96" s="11">
        <v>94</v>
      </c>
      <c r="B96" s="15">
        <v>1703</v>
      </c>
      <c r="C96" s="33">
        <v>17</v>
      </c>
      <c r="D96" s="10" t="s">
        <v>13</v>
      </c>
      <c r="E96" s="10">
        <v>743</v>
      </c>
      <c r="F96" s="10">
        <f t="shared" si="16"/>
        <v>817.30000000000007</v>
      </c>
      <c r="G96" s="44">
        <f>G95</f>
        <v>29240</v>
      </c>
      <c r="H96" s="45">
        <v>0</v>
      </c>
      <c r="I96" s="46">
        <f t="shared" si="18"/>
        <v>0</v>
      </c>
      <c r="J96" s="47">
        <f t="shared" si="19"/>
        <v>0</v>
      </c>
      <c r="K96" s="48">
        <f t="shared" si="20"/>
        <v>2615360</v>
      </c>
      <c r="L96" s="68" t="s">
        <v>52</v>
      </c>
    </row>
    <row r="97" spans="1:12" x14ac:dyDescent="0.25">
      <c r="A97" s="11">
        <v>95</v>
      </c>
      <c r="B97" s="15">
        <v>1704</v>
      </c>
      <c r="C97" s="33">
        <v>17</v>
      </c>
      <c r="D97" s="10" t="s">
        <v>38</v>
      </c>
      <c r="E97" s="10">
        <v>596</v>
      </c>
      <c r="F97" s="10">
        <f t="shared" si="16"/>
        <v>655.6</v>
      </c>
      <c r="G97" s="44">
        <f t="shared" si="26"/>
        <v>29240</v>
      </c>
      <c r="H97" s="45">
        <f t="shared" si="21"/>
        <v>17427040</v>
      </c>
      <c r="I97" s="46">
        <f t="shared" si="18"/>
        <v>18821203</v>
      </c>
      <c r="J97" s="47">
        <f t="shared" si="19"/>
        <v>39000</v>
      </c>
      <c r="K97" s="48">
        <f t="shared" si="20"/>
        <v>2097920</v>
      </c>
      <c r="L97" s="73" t="s">
        <v>50</v>
      </c>
    </row>
    <row r="98" spans="1:12" x14ac:dyDescent="0.25">
      <c r="A98" s="11">
        <v>96</v>
      </c>
      <c r="B98" s="15">
        <v>1705</v>
      </c>
      <c r="C98" s="33">
        <v>17</v>
      </c>
      <c r="D98" s="10" t="s">
        <v>38</v>
      </c>
      <c r="E98" s="10">
        <v>597</v>
      </c>
      <c r="F98" s="10">
        <f t="shared" si="16"/>
        <v>656.7</v>
      </c>
      <c r="G98" s="44">
        <f>G97</f>
        <v>29240</v>
      </c>
      <c r="H98" s="45">
        <v>0</v>
      </c>
      <c r="I98" s="46">
        <f t="shared" si="18"/>
        <v>0</v>
      </c>
      <c r="J98" s="47">
        <f t="shared" si="19"/>
        <v>0</v>
      </c>
      <c r="K98" s="48">
        <f t="shared" si="20"/>
        <v>2101440</v>
      </c>
      <c r="L98" s="68" t="s">
        <v>52</v>
      </c>
    </row>
    <row r="99" spans="1:12" x14ac:dyDescent="0.25">
      <c r="A99" s="11">
        <v>97</v>
      </c>
      <c r="B99" s="15">
        <v>1706</v>
      </c>
      <c r="C99" s="33">
        <v>17</v>
      </c>
      <c r="D99" s="10" t="s">
        <v>13</v>
      </c>
      <c r="E99" s="10">
        <v>766</v>
      </c>
      <c r="F99" s="10">
        <f t="shared" si="16"/>
        <v>842.6</v>
      </c>
      <c r="G99" s="44">
        <f>G98</f>
        <v>29240</v>
      </c>
      <c r="H99" s="45">
        <v>0</v>
      </c>
      <c r="I99" s="46">
        <f t="shared" si="18"/>
        <v>0</v>
      </c>
      <c r="J99" s="47">
        <f t="shared" si="19"/>
        <v>0</v>
      </c>
      <c r="K99" s="48">
        <f t="shared" si="20"/>
        <v>2696320</v>
      </c>
      <c r="L99" s="68" t="s">
        <v>52</v>
      </c>
    </row>
    <row r="100" spans="1:12" x14ac:dyDescent="0.25">
      <c r="A100" s="11">
        <v>98</v>
      </c>
      <c r="B100" s="15">
        <v>1801</v>
      </c>
      <c r="C100" s="33">
        <v>18</v>
      </c>
      <c r="D100" s="10" t="s">
        <v>13</v>
      </c>
      <c r="E100" s="10">
        <v>847</v>
      </c>
      <c r="F100" s="10">
        <f t="shared" si="16"/>
        <v>931.7</v>
      </c>
      <c r="G100" s="44">
        <f>G99+90</f>
        <v>29330</v>
      </c>
      <c r="H100" s="45">
        <f t="shared" si="21"/>
        <v>24842510</v>
      </c>
      <c r="I100" s="46">
        <f t="shared" si="18"/>
        <v>26829911</v>
      </c>
      <c r="J100" s="47">
        <f t="shared" si="19"/>
        <v>56000</v>
      </c>
      <c r="K100" s="48">
        <f t="shared" si="20"/>
        <v>2981440</v>
      </c>
      <c r="L100" s="73" t="s">
        <v>50</v>
      </c>
    </row>
    <row r="101" spans="1:12" x14ac:dyDescent="0.25">
      <c r="A101" s="11">
        <v>99</v>
      </c>
      <c r="B101" s="15">
        <v>1802</v>
      </c>
      <c r="C101" s="33">
        <v>18</v>
      </c>
      <c r="D101" s="10" t="s">
        <v>13</v>
      </c>
      <c r="E101" s="10">
        <v>810</v>
      </c>
      <c r="F101" s="10">
        <f t="shared" si="16"/>
        <v>891.00000000000011</v>
      </c>
      <c r="G101" s="44">
        <f t="shared" ref="G101:G103" si="27">G100</f>
        <v>29330</v>
      </c>
      <c r="H101" s="45">
        <f t="shared" si="21"/>
        <v>23757300</v>
      </c>
      <c r="I101" s="46">
        <f t="shared" si="18"/>
        <v>25657884</v>
      </c>
      <c r="J101" s="47">
        <f t="shared" si="19"/>
        <v>53500</v>
      </c>
      <c r="K101" s="48">
        <f t="shared" si="20"/>
        <v>2851200.0000000005</v>
      </c>
      <c r="L101" s="73" t="s">
        <v>50</v>
      </c>
    </row>
    <row r="102" spans="1:12" x14ac:dyDescent="0.25">
      <c r="A102" s="11">
        <v>100</v>
      </c>
      <c r="B102" s="15">
        <v>1803</v>
      </c>
      <c r="C102" s="33">
        <v>18</v>
      </c>
      <c r="D102" s="10" t="s">
        <v>13</v>
      </c>
      <c r="E102" s="10">
        <v>743</v>
      </c>
      <c r="F102" s="10">
        <f t="shared" si="16"/>
        <v>817.30000000000007</v>
      </c>
      <c r="G102" s="44">
        <f>G101</f>
        <v>29330</v>
      </c>
      <c r="H102" s="45">
        <v>0</v>
      </c>
      <c r="I102" s="46">
        <f t="shared" si="18"/>
        <v>0</v>
      </c>
      <c r="J102" s="47">
        <f t="shared" si="19"/>
        <v>0</v>
      </c>
      <c r="K102" s="48">
        <f t="shared" si="20"/>
        <v>2615360</v>
      </c>
      <c r="L102" s="68" t="s">
        <v>52</v>
      </c>
    </row>
    <row r="103" spans="1:12" x14ac:dyDescent="0.25">
      <c r="A103" s="11">
        <v>101</v>
      </c>
      <c r="B103" s="15">
        <v>1804</v>
      </c>
      <c r="C103" s="33">
        <v>18</v>
      </c>
      <c r="D103" s="10" t="s">
        <v>38</v>
      </c>
      <c r="E103" s="10">
        <v>596</v>
      </c>
      <c r="F103" s="10">
        <f t="shared" si="16"/>
        <v>655.6</v>
      </c>
      <c r="G103" s="44">
        <f t="shared" si="27"/>
        <v>29330</v>
      </c>
      <c r="H103" s="45">
        <f t="shared" si="21"/>
        <v>17480680</v>
      </c>
      <c r="I103" s="46">
        <f t="shared" si="18"/>
        <v>18879134</v>
      </c>
      <c r="J103" s="47">
        <f t="shared" si="19"/>
        <v>39500</v>
      </c>
      <c r="K103" s="48">
        <f t="shared" si="20"/>
        <v>2097920</v>
      </c>
      <c r="L103" s="73" t="s">
        <v>50</v>
      </c>
    </row>
    <row r="104" spans="1:12" x14ac:dyDescent="0.25">
      <c r="A104" s="11">
        <v>102</v>
      </c>
      <c r="B104" s="15">
        <v>1805</v>
      </c>
      <c r="C104" s="33">
        <v>18</v>
      </c>
      <c r="D104" s="10" t="s">
        <v>38</v>
      </c>
      <c r="E104" s="10">
        <v>597</v>
      </c>
      <c r="F104" s="10">
        <f t="shared" si="16"/>
        <v>656.7</v>
      </c>
      <c r="G104" s="44">
        <f>G103</f>
        <v>29330</v>
      </c>
      <c r="H104" s="45">
        <f t="shared" si="21"/>
        <v>17510010</v>
      </c>
      <c r="I104" s="46">
        <f t="shared" si="18"/>
        <v>18910811</v>
      </c>
      <c r="J104" s="47">
        <f t="shared" si="19"/>
        <v>39500</v>
      </c>
      <c r="K104" s="48">
        <f t="shared" si="20"/>
        <v>2101440</v>
      </c>
      <c r="L104" s="73" t="s">
        <v>50</v>
      </c>
    </row>
    <row r="105" spans="1:12" x14ac:dyDescent="0.25">
      <c r="A105" s="11">
        <v>103</v>
      </c>
      <c r="B105" s="15">
        <v>1806</v>
      </c>
      <c r="C105" s="33">
        <v>18</v>
      </c>
      <c r="D105" s="10" t="s">
        <v>13</v>
      </c>
      <c r="E105" s="10">
        <v>766</v>
      </c>
      <c r="F105" s="10">
        <f t="shared" si="16"/>
        <v>842.6</v>
      </c>
      <c r="G105" s="44">
        <f>G104</f>
        <v>29330</v>
      </c>
      <c r="H105" s="45">
        <v>0</v>
      </c>
      <c r="I105" s="46">
        <f t="shared" si="18"/>
        <v>0</v>
      </c>
      <c r="J105" s="47">
        <f t="shared" si="19"/>
        <v>0</v>
      </c>
      <c r="K105" s="48">
        <f t="shared" si="20"/>
        <v>2696320</v>
      </c>
      <c r="L105" s="68" t="s">
        <v>52</v>
      </c>
    </row>
    <row r="106" spans="1:12" x14ac:dyDescent="0.25">
      <c r="A106" s="11">
        <v>104</v>
      </c>
      <c r="B106" s="15">
        <v>1901</v>
      </c>
      <c r="C106" s="33">
        <v>19</v>
      </c>
      <c r="D106" s="10" t="s">
        <v>13</v>
      </c>
      <c r="E106" s="10">
        <v>847</v>
      </c>
      <c r="F106" s="10">
        <f t="shared" si="16"/>
        <v>931.7</v>
      </c>
      <c r="G106" s="44">
        <f>G105+90</f>
        <v>29420</v>
      </c>
      <c r="H106" s="45">
        <f t="shared" si="21"/>
        <v>24918740</v>
      </c>
      <c r="I106" s="46">
        <f t="shared" si="18"/>
        <v>26912239</v>
      </c>
      <c r="J106" s="47">
        <f t="shared" si="19"/>
        <v>56000</v>
      </c>
      <c r="K106" s="48">
        <f t="shared" si="20"/>
        <v>2981440</v>
      </c>
      <c r="L106" s="73" t="s">
        <v>50</v>
      </c>
    </row>
    <row r="107" spans="1:12" x14ac:dyDescent="0.25">
      <c r="A107" s="11">
        <v>105</v>
      </c>
      <c r="B107" s="15">
        <v>1902</v>
      </c>
      <c r="C107" s="33">
        <v>19</v>
      </c>
      <c r="D107" s="10" t="s">
        <v>13</v>
      </c>
      <c r="E107" s="10">
        <v>810</v>
      </c>
      <c r="F107" s="10">
        <f t="shared" si="16"/>
        <v>891.00000000000011</v>
      </c>
      <c r="G107" s="44">
        <f t="shared" ref="G107:G109" si="28">G106</f>
        <v>29420</v>
      </c>
      <c r="H107" s="45">
        <f t="shared" si="21"/>
        <v>23830200</v>
      </c>
      <c r="I107" s="46">
        <f t="shared" si="18"/>
        <v>25736616</v>
      </c>
      <c r="J107" s="47">
        <f t="shared" si="19"/>
        <v>53500</v>
      </c>
      <c r="K107" s="48">
        <f t="shared" si="20"/>
        <v>2851200.0000000005</v>
      </c>
      <c r="L107" s="73" t="s">
        <v>50</v>
      </c>
    </row>
    <row r="108" spans="1:12" x14ac:dyDescent="0.25">
      <c r="A108" s="11">
        <v>106</v>
      </c>
      <c r="B108" s="15">
        <v>1903</v>
      </c>
      <c r="C108" s="33">
        <v>19</v>
      </c>
      <c r="D108" s="10" t="s">
        <v>13</v>
      </c>
      <c r="E108" s="10">
        <v>743</v>
      </c>
      <c r="F108" s="10">
        <f t="shared" si="16"/>
        <v>817.30000000000007</v>
      </c>
      <c r="G108" s="44">
        <f>G107</f>
        <v>29420</v>
      </c>
      <c r="H108" s="45">
        <v>0</v>
      </c>
      <c r="I108" s="46">
        <f t="shared" si="18"/>
        <v>0</v>
      </c>
      <c r="J108" s="47">
        <f t="shared" si="19"/>
        <v>0</v>
      </c>
      <c r="K108" s="48">
        <f t="shared" si="20"/>
        <v>2615360</v>
      </c>
      <c r="L108" s="68" t="s">
        <v>52</v>
      </c>
    </row>
    <row r="109" spans="1:12" x14ac:dyDescent="0.25">
      <c r="A109" s="11">
        <v>107</v>
      </c>
      <c r="B109" s="15">
        <v>1904</v>
      </c>
      <c r="C109" s="33">
        <v>19</v>
      </c>
      <c r="D109" s="10" t="s">
        <v>38</v>
      </c>
      <c r="E109" s="10">
        <v>596</v>
      </c>
      <c r="F109" s="10">
        <f t="shared" si="16"/>
        <v>655.6</v>
      </c>
      <c r="G109" s="44">
        <f t="shared" si="28"/>
        <v>29420</v>
      </c>
      <c r="H109" s="45">
        <f t="shared" si="21"/>
        <v>17534320</v>
      </c>
      <c r="I109" s="46">
        <f t="shared" si="18"/>
        <v>18937066</v>
      </c>
      <c r="J109" s="47">
        <f t="shared" si="19"/>
        <v>39500</v>
      </c>
      <c r="K109" s="48">
        <f t="shared" si="20"/>
        <v>2097920</v>
      </c>
      <c r="L109" s="73" t="s">
        <v>50</v>
      </c>
    </row>
    <row r="110" spans="1:12" x14ac:dyDescent="0.25">
      <c r="A110" s="11">
        <v>108</v>
      </c>
      <c r="B110" s="15">
        <v>1905</v>
      </c>
      <c r="C110" s="33">
        <v>19</v>
      </c>
      <c r="D110" s="10" t="s">
        <v>38</v>
      </c>
      <c r="E110" s="10">
        <v>597</v>
      </c>
      <c r="F110" s="10">
        <f t="shared" si="16"/>
        <v>656.7</v>
      </c>
      <c r="G110" s="44">
        <f>G109</f>
        <v>29420</v>
      </c>
      <c r="H110" s="45">
        <f t="shared" si="21"/>
        <v>17563740</v>
      </c>
      <c r="I110" s="46">
        <f t="shared" si="18"/>
        <v>18968839</v>
      </c>
      <c r="J110" s="47">
        <f t="shared" si="19"/>
        <v>39500</v>
      </c>
      <c r="K110" s="48">
        <f t="shared" si="20"/>
        <v>2101440</v>
      </c>
      <c r="L110" s="73" t="s">
        <v>50</v>
      </c>
    </row>
    <row r="111" spans="1:12" x14ac:dyDescent="0.25">
      <c r="A111" s="11">
        <v>109</v>
      </c>
      <c r="B111" s="15">
        <v>1906</v>
      </c>
      <c r="C111" s="33">
        <v>19</v>
      </c>
      <c r="D111" s="10" t="s">
        <v>13</v>
      </c>
      <c r="E111" s="10">
        <v>766</v>
      </c>
      <c r="F111" s="10">
        <f t="shared" si="16"/>
        <v>842.6</v>
      </c>
      <c r="G111" s="44">
        <f>G110</f>
        <v>29420</v>
      </c>
      <c r="H111" s="45">
        <v>0</v>
      </c>
      <c r="I111" s="46">
        <f t="shared" si="18"/>
        <v>0</v>
      </c>
      <c r="J111" s="47">
        <f t="shared" si="19"/>
        <v>0</v>
      </c>
      <c r="K111" s="48">
        <f t="shared" si="20"/>
        <v>2696320</v>
      </c>
      <c r="L111" s="68" t="s">
        <v>52</v>
      </c>
    </row>
    <row r="112" spans="1:12" x14ac:dyDescent="0.25">
      <c r="A112" s="11">
        <v>110</v>
      </c>
      <c r="B112" s="15">
        <v>2001</v>
      </c>
      <c r="C112" s="33">
        <v>20</v>
      </c>
      <c r="D112" s="10" t="s">
        <v>13</v>
      </c>
      <c r="E112" s="10">
        <v>847</v>
      </c>
      <c r="F112" s="10">
        <f t="shared" si="16"/>
        <v>931.7</v>
      </c>
      <c r="G112" s="44">
        <f>G111+90</f>
        <v>29510</v>
      </c>
      <c r="H112" s="45">
        <f t="shared" si="21"/>
        <v>24994970</v>
      </c>
      <c r="I112" s="46">
        <f t="shared" si="18"/>
        <v>26994568</v>
      </c>
      <c r="J112" s="47">
        <f t="shared" si="19"/>
        <v>56000</v>
      </c>
      <c r="K112" s="48">
        <f t="shared" si="20"/>
        <v>2981440</v>
      </c>
      <c r="L112" s="73" t="s">
        <v>50</v>
      </c>
    </row>
    <row r="113" spans="1:12" x14ac:dyDescent="0.25">
      <c r="A113" s="11">
        <v>111</v>
      </c>
      <c r="B113" s="15">
        <v>2002</v>
      </c>
      <c r="C113" s="33">
        <v>20</v>
      </c>
      <c r="D113" s="10" t="s">
        <v>13</v>
      </c>
      <c r="E113" s="10">
        <v>810</v>
      </c>
      <c r="F113" s="10">
        <f t="shared" si="16"/>
        <v>891.00000000000011</v>
      </c>
      <c r="G113" s="44">
        <f t="shared" ref="G113:G115" si="29">G112</f>
        <v>29510</v>
      </c>
      <c r="H113" s="45">
        <v>0</v>
      </c>
      <c r="I113" s="46">
        <f t="shared" si="18"/>
        <v>0</v>
      </c>
      <c r="J113" s="47">
        <f t="shared" si="19"/>
        <v>0</v>
      </c>
      <c r="K113" s="48">
        <f t="shared" si="20"/>
        <v>2851200.0000000005</v>
      </c>
      <c r="L113" s="68" t="s">
        <v>52</v>
      </c>
    </row>
    <row r="114" spans="1:12" x14ac:dyDescent="0.25">
      <c r="A114" s="11">
        <v>112</v>
      </c>
      <c r="B114" s="15">
        <v>2003</v>
      </c>
      <c r="C114" s="33">
        <v>20</v>
      </c>
      <c r="D114" s="10" t="s">
        <v>13</v>
      </c>
      <c r="E114" s="10">
        <v>743</v>
      </c>
      <c r="F114" s="10">
        <f t="shared" si="16"/>
        <v>817.30000000000007</v>
      </c>
      <c r="G114" s="44">
        <f>G113</f>
        <v>29510</v>
      </c>
      <c r="H114" s="45">
        <v>0</v>
      </c>
      <c r="I114" s="46">
        <f t="shared" si="18"/>
        <v>0</v>
      </c>
      <c r="J114" s="47">
        <f t="shared" si="19"/>
        <v>0</v>
      </c>
      <c r="K114" s="48">
        <f t="shared" si="20"/>
        <v>2615360</v>
      </c>
      <c r="L114" s="68" t="s">
        <v>52</v>
      </c>
    </row>
    <row r="115" spans="1:12" x14ac:dyDescent="0.25">
      <c r="A115" s="11">
        <v>113</v>
      </c>
      <c r="B115" s="15">
        <v>2004</v>
      </c>
      <c r="C115" s="33">
        <v>20</v>
      </c>
      <c r="D115" s="10" t="s">
        <v>38</v>
      </c>
      <c r="E115" s="10">
        <v>596</v>
      </c>
      <c r="F115" s="10">
        <f t="shared" si="16"/>
        <v>655.6</v>
      </c>
      <c r="G115" s="44">
        <f t="shared" si="29"/>
        <v>29510</v>
      </c>
      <c r="H115" s="45">
        <v>0</v>
      </c>
      <c r="I115" s="46">
        <f t="shared" si="18"/>
        <v>0</v>
      </c>
      <c r="J115" s="47">
        <f t="shared" si="19"/>
        <v>0</v>
      </c>
      <c r="K115" s="48">
        <f t="shared" si="20"/>
        <v>2097920</v>
      </c>
      <c r="L115" s="68" t="s">
        <v>52</v>
      </c>
    </row>
    <row r="116" spans="1:12" x14ac:dyDescent="0.25">
      <c r="A116" s="11">
        <v>114</v>
      </c>
      <c r="B116" s="15">
        <v>2005</v>
      </c>
      <c r="C116" s="33">
        <v>20</v>
      </c>
      <c r="D116" s="10" t="s">
        <v>38</v>
      </c>
      <c r="E116" s="10">
        <v>597</v>
      </c>
      <c r="F116" s="10">
        <f t="shared" si="16"/>
        <v>656.7</v>
      </c>
      <c r="G116" s="44">
        <f>G115</f>
        <v>29510</v>
      </c>
      <c r="H116" s="45">
        <v>0</v>
      </c>
      <c r="I116" s="46">
        <f t="shared" si="18"/>
        <v>0</v>
      </c>
      <c r="J116" s="47">
        <f t="shared" si="19"/>
        <v>0</v>
      </c>
      <c r="K116" s="48">
        <f t="shared" si="20"/>
        <v>2101440</v>
      </c>
      <c r="L116" s="68" t="s">
        <v>52</v>
      </c>
    </row>
    <row r="117" spans="1:12" x14ac:dyDescent="0.25">
      <c r="A117" s="11">
        <v>115</v>
      </c>
      <c r="B117" s="15">
        <v>2006</v>
      </c>
      <c r="C117" s="33">
        <v>20</v>
      </c>
      <c r="D117" s="10" t="s">
        <v>13</v>
      </c>
      <c r="E117" s="10">
        <v>766</v>
      </c>
      <c r="F117" s="10">
        <f t="shared" si="16"/>
        <v>842.6</v>
      </c>
      <c r="G117" s="44">
        <f>G116</f>
        <v>29510</v>
      </c>
      <c r="H117" s="45">
        <v>0</v>
      </c>
      <c r="I117" s="46">
        <f t="shared" si="18"/>
        <v>0</v>
      </c>
      <c r="J117" s="47">
        <f t="shared" si="19"/>
        <v>0</v>
      </c>
      <c r="K117" s="48">
        <f t="shared" si="20"/>
        <v>2696320</v>
      </c>
      <c r="L117" s="68" t="s">
        <v>52</v>
      </c>
    </row>
    <row r="118" spans="1:12" x14ac:dyDescent="0.25">
      <c r="A118" s="11">
        <v>116</v>
      </c>
      <c r="B118" s="15">
        <v>2101</v>
      </c>
      <c r="C118" s="33">
        <v>21</v>
      </c>
      <c r="D118" s="10" t="s">
        <v>13</v>
      </c>
      <c r="E118" s="10">
        <v>847</v>
      </c>
      <c r="F118" s="10">
        <f t="shared" si="16"/>
        <v>931.7</v>
      </c>
      <c r="G118" s="44">
        <f>G117+90</f>
        <v>29600</v>
      </c>
      <c r="H118" s="45">
        <v>0</v>
      </c>
      <c r="I118" s="46">
        <f t="shared" si="18"/>
        <v>0</v>
      </c>
      <c r="J118" s="47">
        <f t="shared" si="19"/>
        <v>0</v>
      </c>
      <c r="K118" s="48">
        <f t="shared" si="20"/>
        <v>2981440</v>
      </c>
      <c r="L118" s="68" t="s">
        <v>52</v>
      </c>
    </row>
    <row r="119" spans="1:12" x14ac:dyDescent="0.25">
      <c r="A119" s="11">
        <v>117</v>
      </c>
      <c r="B119" s="15">
        <v>2102</v>
      </c>
      <c r="C119" s="33">
        <v>21</v>
      </c>
      <c r="D119" s="10" t="s">
        <v>13</v>
      </c>
      <c r="E119" s="10">
        <v>810</v>
      </c>
      <c r="F119" s="10">
        <f t="shared" si="16"/>
        <v>891.00000000000011</v>
      </c>
      <c r="G119" s="44">
        <f t="shared" ref="G119:G121" si="30">G118</f>
        <v>29600</v>
      </c>
      <c r="H119" s="45">
        <v>0</v>
      </c>
      <c r="I119" s="46">
        <f t="shared" si="18"/>
        <v>0</v>
      </c>
      <c r="J119" s="47">
        <f t="shared" si="19"/>
        <v>0</v>
      </c>
      <c r="K119" s="48">
        <f t="shared" si="20"/>
        <v>2851200.0000000005</v>
      </c>
      <c r="L119" s="68" t="s">
        <v>52</v>
      </c>
    </row>
    <row r="120" spans="1:12" x14ac:dyDescent="0.25">
      <c r="A120" s="11">
        <v>118</v>
      </c>
      <c r="B120" s="15">
        <v>2103</v>
      </c>
      <c r="C120" s="33">
        <v>21</v>
      </c>
      <c r="D120" s="10" t="s">
        <v>13</v>
      </c>
      <c r="E120" s="10">
        <v>743</v>
      </c>
      <c r="F120" s="10">
        <f t="shared" si="16"/>
        <v>817.30000000000007</v>
      </c>
      <c r="G120" s="44">
        <f>G119</f>
        <v>29600</v>
      </c>
      <c r="H120" s="45">
        <v>0</v>
      </c>
      <c r="I120" s="46">
        <f t="shared" si="18"/>
        <v>0</v>
      </c>
      <c r="J120" s="47">
        <f t="shared" si="19"/>
        <v>0</v>
      </c>
      <c r="K120" s="48">
        <f t="shared" si="20"/>
        <v>2615360</v>
      </c>
      <c r="L120" s="68" t="s">
        <v>52</v>
      </c>
    </row>
    <row r="121" spans="1:12" x14ac:dyDescent="0.25">
      <c r="A121" s="11">
        <v>119</v>
      </c>
      <c r="B121" s="15">
        <v>2104</v>
      </c>
      <c r="C121" s="33">
        <v>21</v>
      </c>
      <c r="D121" s="10" t="s">
        <v>38</v>
      </c>
      <c r="E121" s="10">
        <v>596</v>
      </c>
      <c r="F121" s="10">
        <f t="shared" si="16"/>
        <v>655.6</v>
      </c>
      <c r="G121" s="44">
        <f t="shared" si="30"/>
        <v>29600</v>
      </c>
      <c r="H121" s="45">
        <v>0</v>
      </c>
      <c r="I121" s="46">
        <f t="shared" si="18"/>
        <v>0</v>
      </c>
      <c r="J121" s="47">
        <f t="shared" si="19"/>
        <v>0</v>
      </c>
      <c r="K121" s="48">
        <f t="shared" si="20"/>
        <v>2097920</v>
      </c>
      <c r="L121" s="68" t="s">
        <v>52</v>
      </c>
    </row>
    <row r="122" spans="1:12" x14ac:dyDescent="0.25">
      <c r="A122" s="11">
        <v>120</v>
      </c>
      <c r="B122" s="15">
        <v>2105</v>
      </c>
      <c r="C122" s="33">
        <v>21</v>
      </c>
      <c r="D122" s="10" t="s">
        <v>38</v>
      </c>
      <c r="E122" s="10">
        <v>597</v>
      </c>
      <c r="F122" s="10">
        <f t="shared" si="16"/>
        <v>656.7</v>
      </c>
      <c r="G122" s="44">
        <f>G121</f>
        <v>29600</v>
      </c>
      <c r="H122" s="45">
        <f t="shared" si="21"/>
        <v>17671200</v>
      </c>
      <c r="I122" s="46">
        <f t="shared" si="18"/>
        <v>19084896</v>
      </c>
      <c r="J122" s="47">
        <f t="shared" si="19"/>
        <v>40000</v>
      </c>
      <c r="K122" s="48">
        <f t="shared" si="20"/>
        <v>2101440</v>
      </c>
      <c r="L122" s="73" t="s">
        <v>50</v>
      </c>
    </row>
    <row r="123" spans="1:12" x14ac:dyDescent="0.25">
      <c r="A123" s="11">
        <v>121</v>
      </c>
      <c r="B123" s="15">
        <v>2106</v>
      </c>
      <c r="C123" s="33">
        <v>21</v>
      </c>
      <c r="D123" s="10" t="s">
        <v>13</v>
      </c>
      <c r="E123" s="10">
        <v>766</v>
      </c>
      <c r="F123" s="10">
        <f t="shared" si="16"/>
        <v>842.6</v>
      </c>
      <c r="G123" s="44">
        <f>G122</f>
        <v>29600</v>
      </c>
      <c r="H123" s="45">
        <v>0</v>
      </c>
      <c r="I123" s="46">
        <f t="shared" si="18"/>
        <v>0</v>
      </c>
      <c r="J123" s="47">
        <f t="shared" si="19"/>
        <v>0</v>
      </c>
      <c r="K123" s="48">
        <f t="shared" si="20"/>
        <v>2696320</v>
      </c>
      <c r="L123" s="68" t="s">
        <v>52</v>
      </c>
    </row>
    <row r="124" spans="1:12" x14ac:dyDescent="0.25">
      <c r="A124" s="11">
        <v>122</v>
      </c>
      <c r="B124" s="15">
        <v>2201</v>
      </c>
      <c r="C124" s="33">
        <v>22</v>
      </c>
      <c r="D124" s="10" t="s">
        <v>13</v>
      </c>
      <c r="E124" s="10">
        <v>847</v>
      </c>
      <c r="F124" s="10">
        <f t="shared" si="16"/>
        <v>931.7</v>
      </c>
      <c r="G124" s="44">
        <f>G123+90</f>
        <v>29690</v>
      </c>
      <c r="H124" s="45">
        <f t="shared" si="21"/>
        <v>25147430</v>
      </c>
      <c r="I124" s="46">
        <f t="shared" si="18"/>
        <v>27159224</v>
      </c>
      <c r="J124" s="47">
        <f t="shared" si="19"/>
        <v>56500</v>
      </c>
      <c r="K124" s="48">
        <f t="shared" si="20"/>
        <v>2981440</v>
      </c>
      <c r="L124" s="73" t="s">
        <v>50</v>
      </c>
    </row>
    <row r="125" spans="1:12" x14ac:dyDescent="0.25">
      <c r="A125" s="11">
        <v>123</v>
      </c>
      <c r="B125" s="15">
        <v>2202</v>
      </c>
      <c r="C125" s="33">
        <v>22</v>
      </c>
      <c r="D125" s="10" t="s">
        <v>13</v>
      </c>
      <c r="E125" s="10">
        <v>810</v>
      </c>
      <c r="F125" s="10">
        <f t="shared" si="16"/>
        <v>891.00000000000011</v>
      </c>
      <c r="G125" s="44">
        <f t="shared" ref="G125:G127" si="31">G124</f>
        <v>29690</v>
      </c>
      <c r="H125" s="45">
        <f t="shared" si="21"/>
        <v>24048900</v>
      </c>
      <c r="I125" s="46">
        <f t="shared" si="18"/>
        <v>25972812</v>
      </c>
      <c r="J125" s="47">
        <f t="shared" si="19"/>
        <v>54000</v>
      </c>
      <c r="K125" s="48">
        <f t="shared" si="20"/>
        <v>2851200.0000000005</v>
      </c>
      <c r="L125" s="73" t="s">
        <v>50</v>
      </c>
    </row>
    <row r="126" spans="1:12" x14ac:dyDescent="0.25">
      <c r="A126" s="11">
        <v>124</v>
      </c>
      <c r="B126" s="15">
        <v>2203</v>
      </c>
      <c r="C126" s="33">
        <v>22</v>
      </c>
      <c r="D126" s="10" t="s">
        <v>13</v>
      </c>
      <c r="E126" s="10">
        <v>743</v>
      </c>
      <c r="F126" s="10">
        <f t="shared" si="16"/>
        <v>817.30000000000007</v>
      </c>
      <c r="G126" s="44">
        <f>G125</f>
        <v>29690</v>
      </c>
      <c r="H126" s="45">
        <f t="shared" si="21"/>
        <v>22059670</v>
      </c>
      <c r="I126" s="46">
        <f t="shared" si="18"/>
        <v>23824444</v>
      </c>
      <c r="J126" s="47">
        <f t="shared" si="19"/>
        <v>49500</v>
      </c>
      <c r="K126" s="48">
        <f t="shared" si="20"/>
        <v>2615360</v>
      </c>
      <c r="L126" s="73" t="s">
        <v>50</v>
      </c>
    </row>
    <row r="127" spans="1:12" x14ac:dyDescent="0.25">
      <c r="A127" s="11">
        <v>125</v>
      </c>
      <c r="B127" s="15">
        <v>2204</v>
      </c>
      <c r="C127" s="33">
        <v>22</v>
      </c>
      <c r="D127" s="10" t="s">
        <v>38</v>
      </c>
      <c r="E127" s="10">
        <v>596</v>
      </c>
      <c r="F127" s="10">
        <f t="shared" si="16"/>
        <v>655.6</v>
      </c>
      <c r="G127" s="44">
        <f t="shared" si="31"/>
        <v>29690</v>
      </c>
      <c r="H127" s="45">
        <f t="shared" si="21"/>
        <v>17695240</v>
      </c>
      <c r="I127" s="46">
        <f t="shared" si="18"/>
        <v>19110859</v>
      </c>
      <c r="J127" s="47">
        <f t="shared" si="19"/>
        <v>40000</v>
      </c>
      <c r="K127" s="48">
        <f t="shared" si="20"/>
        <v>2097920</v>
      </c>
      <c r="L127" s="73" t="s">
        <v>50</v>
      </c>
    </row>
    <row r="128" spans="1:12" x14ac:dyDescent="0.25">
      <c r="A128" s="11">
        <v>126</v>
      </c>
      <c r="B128" s="15">
        <v>2301</v>
      </c>
      <c r="C128" s="33">
        <v>23</v>
      </c>
      <c r="D128" s="10" t="s">
        <v>13</v>
      </c>
      <c r="E128" s="10">
        <v>847</v>
      </c>
      <c r="F128" s="10">
        <f t="shared" ref="F128:F167" si="32">E128*1.1</f>
        <v>931.7</v>
      </c>
      <c r="G128" s="44">
        <f>G127+90</f>
        <v>29780</v>
      </c>
      <c r="H128" s="45">
        <f t="shared" si="21"/>
        <v>25223660</v>
      </c>
      <c r="I128" s="46">
        <f t="shared" si="18"/>
        <v>27241553</v>
      </c>
      <c r="J128" s="47">
        <f t="shared" si="19"/>
        <v>57000</v>
      </c>
      <c r="K128" s="48">
        <f t="shared" si="20"/>
        <v>2981440</v>
      </c>
      <c r="L128" s="73" t="s">
        <v>50</v>
      </c>
    </row>
    <row r="129" spans="1:12" x14ac:dyDescent="0.25">
      <c r="A129" s="11">
        <v>127</v>
      </c>
      <c r="B129" s="15">
        <v>2302</v>
      </c>
      <c r="C129" s="33">
        <v>23</v>
      </c>
      <c r="D129" s="10" t="s">
        <v>13</v>
      </c>
      <c r="E129" s="10">
        <v>810</v>
      </c>
      <c r="F129" s="10">
        <f t="shared" si="32"/>
        <v>891.00000000000011</v>
      </c>
      <c r="G129" s="44">
        <f t="shared" ref="G129:G131" si="33">G128</f>
        <v>29780</v>
      </c>
      <c r="H129" s="45">
        <f t="shared" si="21"/>
        <v>24121800</v>
      </c>
      <c r="I129" s="46">
        <f t="shared" si="18"/>
        <v>26051544</v>
      </c>
      <c r="J129" s="47">
        <f t="shared" si="19"/>
        <v>54500</v>
      </c>
      <c r="K129" s="48">
        <f t="shared" si="20"/>
        <v>2851200.0000000005</v>
      </c>
      <c r="L129" s="73" t="s">
        <v>50</v>
      </c>
    </row>
    <row r="130" spans="1:12" x14ac:dyDescent="0.25">
      <c r="A130" s="11">
        <v>128</v>
      </c>
      <c r="B130" s="15">
        <v>2303</v>
      </c>
      <c r="C130" s="33">
        <v>23</v>
      </c>
      <c r="D130" s="10" t="s">
        <v>13</v>
      </c>
      <c r="E130" s="10">
        <v>743</v>
      </c>
      <c r="F130" s="10">
        <f t="shared" si="32"/>
        <v>817.30000000000007</v>
      </c>
      <c r="G130" s="44">
        <f>G129</f>
        <v>29780</v>
      </c>
      <c r="H130" s="45">
        <v>0</v>
      </c>
      <c r="I130" s="46">
        <f t="shared" si="18"/>
        <v>0</v>
      </c>
      <c r="J130" s="47">
        <f t="shared" si="19"/>
        <v>0</v>
      </c>
      <c r="K130" s="48">
        <f t="shared" si="20"/>
        <v>2615360</v>
      </c>
      <c r="L130" s="68" t="s">
        <v>52</v>
      </c>
    </row>
    <row r="131" spans="1:12" x14ac:dyDescent="0.25">
      <c r="A131" s="11">
        <v>129</v>
      </c>
      <c r="B131" s="15">
        <v>2304</v>
      </c>
      <c r="C131" s="33">
        <v>23</v>
      </c>
      <c r="D131" s="10" t="s">
        <v>38</v>
      </c>
      <c r="E131" s="10">
        <v>596</v>
      </c>
      <c r="F131" s="10">
        <f t="shared" si="32"/>
        <v>655.6</v>
      </c>
      <c r="G131" s="44">
        <f t="shared" si="33"/>
        <v>29780</v>
      </c>
      <c r="H131" s="45">
        <f t="shared" si="21"/>
        <v>17748880</v>
      </c>
      <c r="I131" s="46">
        <f t="shared" si="18"/>
        <v>19168790</v>
      </c>
      <c r="J131" s="47">
        <f t="shared" si="19"/>
        <v>40000</v>
      </c>
      <c r="K131" s="48">
        <f t="shared" si="20"/>
        <v>2097920</v>
      </c>
      <c r="L131" s="73" t="s">
        <v>50</v>
      </c>
    </row>
    <row r="132" spans="1:12" x14ac:dyDescent="0.25">
      <c r="A132" s="11">
        <v>130</v>
      </c>
      <c r="B132" s="15">
        <v>2305</v>
      </c>
      <c r="C132" s="33">
        <v>23</v>
      </c>
      <c r="D132" s="10" t="s">
        <v>38</v>
      </c>
      <c r="E132" s="10">
        <v>597</v>
      </c>
      <c r="F132" s="10">
        <f t="shared" si="32"/>
        <v>656.7</v>
      </c>
      <c r="G132" s="44">
        <f>G131</f>
        <v>29780</v>
      </c>
      <c r="H132" s="45">
        <f t="shared" ref="H132:H167" si="34">E132*G132</f>
        <v>17778660</v>
      </c>
      <c r="I132" s="46">
        <f t="shared" ref="I132:I167" si="35">ROUND(H132*1.08,0)</f>
        <v>19200953</v>
      </c>
      <c r="J132" s="47">
        <f t="shared" ref="J132:J167" si="36">MROUND((I132*0.025/12),500)</f>
        <v>40000</v>
      </c>
      <c r="K132" s="48">
        <f t="shared" ref="K132:K167" si="37">F132*3200</f>
        <v>2101440</v>
      </c>
      <c r="L132" s="73" t="s">
        <v>50</v>
      </c>
    </row>
    <row r="133" spans="1:12" x14ac:dyDescent="0.25">
      <c r="A133" s="11">
        <v>131</v>
      </c>
      <c r="B133" s="15">
        <v>2306</v>
      </c>
      <c r="C133" s="33">
        <v>23</v>
      </c>
      <c r="D133" s="10" t="s">
        <v>13</v>
      </c>
      <c r="E133" s="10">
        <v>766</v>
      </c>
      <c r="F133" s="10">
        <f t="shared" si="32"/>
        <v>842.6</v>
      </c>
      <c r="G133" s="44">
        <f>G132</f>
        <v>29780</v>
      </c>
      <c r="H133" s="45">
        <v>0</v>
      </c>
      <c r="I133" s="46">
        <f t="shared" si="35"/>
        <v>0</v>
      </c>
      <c r="J133" s="47">
        <f t="shared" si="36"/>
        <v>0</v>
      </c>
      <c r="K133" s="48">
        <f t="shared" si="37"/>
        <v>2696320</v>
      </c>
      <c r="L133" s="68" t="s">
        <v>52</v>
      </c>
    </row>
    <row r="134" spans="1:12" x14ac:dyDescent="0.25">
      <c r="A134" s="11">
        <v>132</v>
      </c>
      <c r="B134" s="15">
        <v>2401</v>
      </c>
      <c r="C134" s="33">
        <v>24</v>
      </c>
      <c r="D134" s="10" t="s">
        <v>13</v>
      </c>
      <c r="E134" s="10">
        <v>847</v>
      </c>
      <c r="F134" s="10">
        <f t="shared" si="32"/>
        <v>931.7</v>
      </c>
      <c r="G134" s="44">
        <f>G133+90</f>
        <v>29870</v>
      </c>
      <c r="H134" s="45">
        <f t="shared" si="34"/>
        <v>25299890</v>
      </c>
      <c r="I134" s="46">
        <f t="shared" si="35"/>
        <v>27323881</v>
      </c>
      <c r="J134" s="47">
        <f t="shared" si="36"/>
        <v>57000</v>
      </c>
      <c r="K134" s="48">
        <f t="shared" si="37"/>
        <v>2981440</v>
      </c>
      <c r="L134" s="73" t="s">
        <v>50</v>
      </c>
    </row>
    <row r="135" spans="1:12" x14ac:dyDescent="0.25">
      <c r="A135" s="11">
        <v>133</v>
      </c>
      <c r="B135" s="15">
        <v>2402</v>
      </c>
      <c r="C135" s="33">
        <v>24</v>
      </c>
      <c r="D135" s="10" t="s">
        <v>13</v>
      </c>
      <c r="E135" s="10">
        <v>810</v>
      </c>
      <c r="F135" s="10">
        <f t="shared" si="32"/>
        <v>891.00000000000011</v>
      </c>
      <c r="G135" s="44">
        <f t="shared" ref="G135:G137" si="38">G134</f>
        <v>29870</v>
      </c>
      <c r="H135" s="45">
        <v>0</v>
      </c>
      <c r="I135" s="46">
        <f t="shared" si="35"/>
        <v>0</v>
      </c>
      <c r="J135" s="47">
        <f t="shared" si="36"/>
        <v>0</v>
      </c>
      <c r="K135" s="48">
        <f t="shared" si="37"/>
        <v>2851200.0000000005</v>
      </c>
      <c r="L135" s="68" t="s">
        <v>52</v>
      </c>
    </row>
    <row r="136" spans="1:12" x14ac:dyDescent="0.25">
      <c r="A136" s="11">
        <v>134</v>
      </c>
      <c r="B136" s="15">
        <v>2403</v>
      </c>
      <c r="C136" s="33">
        <v>24</v>
      </c>
      <c r="D136" s="10" t="s">
        <v>13</v>
      </c>
      <c r="E136" s="10">
        <v>743</v>
      </c>
      <c r="F136" s="10">
        <f t="shared" si="32"/>
        <v>817.30000000000007</v>
      </c>
      <c r="G136" s="44">
        <f>G135</f>
        <v>29870</v>
      </c>
      <c r="H136" s="45">
        <v>0</v>
      </c>
      <c r="I136" s="46">
        <f t="shared" si="35"/>
        <v>0</v>
      </c>
      <c r="J136" s="47">
        <f t="shared" si="36"/>
        <v>0</v>
      </c>
      <c r="K136" s="48">
        <f t="shared" si="37"/>
        <v>2615360</v>
      </c>
      <c r="L136" s="68" t="s">
        <v>52</v>
      </c>
    </row>
    <row r="137" spans="1:12" x14ac:dyDescent="0.25">
      <c r="A137" s="11">
        <v>135</v>
      </c>
      <c r="B137" s="15">
        <v>2404</v>
      </c>
      <c r="C137" s="33">
        <v>24</v>
      </c>
      <c r="D137" s="10" t="s">
        <v>38</v>
      </c>
      <c r="E137" s="10">
        <v>596</v>
      </c>
      <c r="F137" s="10">
        <f t="shared" si="32"/>
        <v>655.6</v>
      </c>
      <c r="G137" s="44">
        <f t="shared" si="38"/>
        <v>29870</v>
      </c>
      <c r="H137" s="45">
        <f t="shared" si="34"/>
        <v>17802520</v>
      </c>
      <c r="I137" s="46">
        <f t="shared" si="35"/>
        <v>19226722</v>
      </c>
      <c r="J137" s="47">
        <f t="shared" si="36"/>
        <v>40000</v>
      </c>
      <c r="K137" s="48">
        <f t="shared" si="37"/>
        <v>2097920</v>
      </c>
      <c r="L137" s="73" t="s">
        <v>50</v>
      </c>
    </row>
    <row r="138" spans="1:12" x14ac:dyDescent="0.25">
      <c r="A138" s="11">
        <v>136</v>
      </c>
      <c r="B138" s="15">
        <v>2405</v>
      </c>
      <c r="C138" s="33">
        <v>24</v>
      </c>
      <c r="D138" s="10" t="s">
        <v>38</v>
      </c>
      <c r="E138" s="10">
        <v>597</v>
      </c>
      <c r="F138" s="10">
        <f t="shared" si="32"/>
        <v>656.7</v>
      </c>
      <c r="G138" s="44">
        <f>G137</f>
        <v>29870</v>
      </c>
      <c r="H138" s="45">
        <f t="shared" si="34"/>
        <v>17832390</v>
      </c>
      <c r="I138" s="46">
        <f t="shared" si="35"/>
        <v>19258981</v>
      </c>
      <c r="J138" s="47">
        <f t="shared" si="36"/>
        <v>40000</v>
      </c>
      <c r="K138" s="48">
        <f t="shared" si="37"/>
        <v>2101440</v>
      </c>
      <c r="L138" s="73" t="s">
        <v>50</v>
      </c>
    </row>
    <row r="139" spans="1:12" x14ac:dyDescent="0.25">
      <c r="A139" s="11">
        <v>137</v>
      </c>
      <c r="B139" s="15">
        <v>2406</v>
      </c>
      <c r="C139" s="33">
        <v>24</v>
      </c>
      <c r="D139" s="10" t="s">
        <v>13</v>
      </c>
      <c r="E139" s="10">
        <v>766</v>
      </c>
      <c r="F139" s="10">
        <f t="shared" si="32"/>
        <v>842.6</v>
      </c>
      <c r="G139" s="44">
        <f>G138</f>
        <v>29870</v>
      </c>
      <c r="H139" s="45">
        <v>0</v>
      </c>
      <c r="I139" s="46">
        <f t="shared" si="35"/>
        <v>0</v>
      </c>
      <c r="J139" s="47">
        <f t="shared" si="36"/>
        <v>0</v>
      </c>
      <c r="K139" s="48">
        <f t="shared" si="37"/>
        <v>2696320</v>
      </c>
      <c r="L139" s="68" t="s">
        <v>52</v>
      </c>
    </row>
    <row r="140" spans="1:12" x14ac:dyDescent="0.25">
      <c r="A140" s="11">
        <v>138</v>
      </c>
      <c r="B140" s="15">
        <v>2501</v>
      </c>
      <c r="C140" s="33">
        <v>25</v>
      </c>
      <c r="D140" s="10" t="s">
        <v>13</v>
      </c>
      <c r="E140" s="10">
        <v>847</v>
      </c>
      <c r="F140" s="10">
        <f t="shared" si="32"/>
        <v>931.7</v>
      </c>
      <c r="G140" s="44">
        <f>G139+90</f>
        <v>29960</v>
      </c>
      <c r="H140" s="45">
        <v>0</v>
      </c>
      <c r="I140" s="46">
        <f t="shared" si="35"/>
        <v>0</v>
      </c>
      <c r="J140" s="47">
        <f t="shared" si="36"/>
        <v>0</v>
      </c>
      <c r="K140" s="48">
        <f t="shared" si="37"/>
        <v>2981440</v>
      </c>
      <c r="L140" s="68" t="s">
        <v>52</v>
      </c>
    </row>
    <row r="141" spans="1:12" x14ac:dyDescent="0.25">
      <c r="A141" s="11">
        <v>139</v>
      </c>
      <c r="B141" s="15">
        <v>2502</v>
      </c>
      <c r="C141" s="33">
        <v>25</v>
      </c>
      <c r="D141" s="10" t="s">
        <v>13</v>
      </c>
      <c r="E141" s="10">
        <v>810</v>
      </c>
      <c r="F141" s="10">
        <f t="shared" si="32"/>
        <v>891.00000000000011</v>
      </c>
      <c r="G141" s="44">
        <f t="shared" ref="G141:G143" si="39">G140</f>
        <v>29960</v>
      </c>
      <c r="H141" s="45">
        <v>0</v>
      </c>
      <c r="I141" s="46">
        <f t="shared" si="35"/>
        <v>0</v>
      </c>
      <c r="J141" s="47">
        <f t="shared" si="36"/>
        <v>0</v>
      </c>
      <c r="K141" s="48">
        <f t="shared" si="37"/>
        <v>2851200.0000000005</v>
      </c>
      <c r="L141" s="68" t="s">
        <v>52</v>
      </c>
    </row>
    <row r="142" spans="1:12" x14ac:dyDescent="0.25">
      <c r="A142" s="11">
        <v>140</v>
      </c>
      <c r="B142" s="15">
        <v>2503</v>
      </c>
      <c r="C142" s="33">
        <v>25</v>
      </c>
      <c r="D142" s="10" t="s">
        <v>13</v>
      </c>
      <c r="E142" s="10">
        <v>743</v>
      </c>
      <c r="F142" s="10">
        <f t="shared" si="32"/>
        <v>817.30000000000007</v>
      </c>
      <c r="G142" s="44">
        <f>G141</f>
        <v>29960</v>
      </c>
      <c r="H142" s="45">
        <f t="shared" si="34"/>
        <v>22260280</v>
      </c>
      <c r="I142" s="46">
        <f t="shared" si="35"/>
        <v>24041102</v>
      </c>
      <c r="J142" s="47">
        <f t="shared" si="36"/>
        <v>50000</v>
      </c>
      <c r="K142" s="48">
        <f t="shared" si="37"/>
        <v>2615360</v>
      </c>
      <c r="L142" s="73" t="s">
        <v>50</v>
      </c>
    </row>
    <row r="143" spans="1:12" x14ac:dyDescent="0.25">
      <c r="A143" s="11">
        <v>141</v>
      </c>
      <c r="B143" s="15">
        <v>2504</v>
      </c>
      <c r="C143" s="33">
        <v>25</v>
      </c>
      <c r="D143" s="10" t="s">
        <v>38</v>
      </c>
      <c r="E143" s="10">
        <v>596</v>
      </c>
      <c r="F143" s="10">
        <f t="shared" si="32"/>
        <v>655.6</v>
      </c>
      <c r="G143" s="44">
        <f t="shared" si="39"/>
        <v>29960</v>
      </c>
      <c r="H143" s="45">
        <f t="shared" si="34"/>
        <v>17856160</v>
      </c>
      <c r="I143" s="46">
        <f t="shared" si="35"/>
        <v>19284653</v>
      </c>
      <c r="J143" s="47">
        <f t="shared" si="36"/>
        <v>40000</v>
      </c>
      <c r="K143" s="48">
        <f t="shared" si="37"/>
        <v>2097920</v>
      </c>
      <c r="L143" s="73" t="s">
        <v>50</v>
      </c>
    </row>
    <row r="144" spans="1:12" x14ac:dyDescent="0.25">
      <c r="A144" s="11">
        <v>142</v>
      </c>
      <c r="B144" s="15">
        <v>2505</v>
      </c>
      <c r="C144" s="33">
        <v>25</v>
      </c>
      <c r="D144" s="10" t="s">
        <v>38</v>
      </c>
      <c r="E144" s="10">
        <v>597</v>
      </c>
      <c r="F144" s="10">
        <f t="shared" si="32"/>
        <v>656.7</v>
      </c>
      <c r="G144" s="44">
        <f>G143</f>
        <v>29960</v>
      </c>
      <c r="H144" s="45">
        <f t="shared" si="34"/>
        <v>17886120</v>
      </c>
      <c r="I144" s="46">
        <f t="shared" si="35"/>
        <v>19317010</v>
      </c>
      <c r="J144" s="47">
        <f t="shared" si="36"/>
        <v>40000</v>
      </c>
      <c r="K144" s="48">
        <f t="shared" si="37"/>
        <v>2101440</v>
      </c>
      <c r="L144" s="73" t="s">
        <v>50</v>
      </c>
    </row>
    <row r="145" spans="1:12" x14ac:dyDescent="0.25">
      <c r="A145" s="11">
        <v>143</v>
      </c>
      <c r="B145" s="15">
        <v>2506</v>
      </c>
      <c r="C145" s="33">
        <v>25</v>
      </c>
      <c r="D145" s="10" t="s">
        <v>13</v>
      </c>
      <c r="E145" s="10">
        <v>766</v>
      </c>
      <c r="F145" s="10">
        <f t="shared" si="32"/>
        <v>842.6</v>
      </c>
      <c r="G145" s="44">
        <f>G144</f>
        <v>29960</v>
      </c>
      <c r="H145" s="45">
        <f t="shared" si="34"/>
        <v>22949360</v>
      </c>
      <c r="I145" s="46">
        <f t="shared" si="35"/>
        <v>24785309</v>
      </c>
      <c r="J145" s="47">
        <f t="shared" si="36"/>
        <v>51500</v>
      </c>
      <c r="K145" s="48">
        <f t="shared" si="37"/>
        <v>2696320</v>
      </c>
      <c r="L145" s="73" t="s">
        <v>50</v>
      </c>
    </row>
    <row r="146" spans="1:12" x14ac:dyDescent="0.25">
      <c r="A146" s="11">
        <v>144</v>
      </c>
      <c r="B146" s="15">
        <v>2601</v>
      </c>
      <c r="C146" s="33">
        <v>26</v>
      </c>
      <c r="D146" s="10" t="s">
        <v>13</v>
      </c>
      <c r="E146" s="10">
        <v>847</v>
      </c>
      <c r="F146" s="10">
        <f t="shared" si="32"/>
        <v>931.7</v>
      </c>
      <c r="G146" s="44">
        <f>G145+90</f>
        <v>30050</v>
      </c>
      <c r="H146" s="45">
        <f t="shared" si="34"/>
        <v>25452350</v>
      </c>
      <c r="I146" s="46">
        <f t="shared" si="35"/>
        <v>27488538</v>
      </c>
      <c r="J146" s="47">
        <f t="shared" si="36"/>
        <v>57500</v>
      </c>
      <c r="K146" s="48">
        <f t="shared" si="37"/>
        <v>2981440</v>
      </c>
      <c r="L146" s="73" t="s">
        <v>50</v>
      </c>
    </row>
    <row r="147" spans="1:12" x14ac:dyDescent="0.25">
      <c r="A147" s="11">
        <v>145</v>
      </c>
      <c r="B147" s="15">
        <v>2602</v>
      </c>
      <c r="C147" s="33">
        <v>26</v>
      </c>
      <c r="D147" s="10" t="s">
        <v>13</v>
      </c>
      <c r="E147" s="10">
        <v>810</v>
      </c>
      <c r="F147" s="10">
        <f t="shared" si="32"/>
        <v>891.00000000000011</v>
      </c>
      <c r="G147" s="44">
        <f t="shared" ref="G147:G149" si="40">G146</f>
        <v>30050</v>
      </c>
      <c r="H147" s="45">
        <f t="shared" si="34"/>
        <v>24340500</v>
      </c>
      <c r="I147" s="46">
        <f t="shared" si="35"/>
        <v>26287740</v>
      </c>
      <c r="J147" s="47">
        <f t="shared" si="36"/>
        <v>55000</v>
      </c>
      <c r="K147" s="48">
        <f t="shared" si="37"/>
        <v>2851200.0000000005</v>
      </c>
      <c r="L147" s="73" t="s">
        <v>50</v>
      </c>
    </row>
    <row r="148" spans="1:12" x14ac:dyDescent="0.25">
      <c r="A148" s="11">
        <v>146</v>
      </c>
      <c r="B148" s="15">
        <v>2603</v>
      </c>
      <c r="C148" s="33">
        <v>26</v>
      </c>
      <c r="D148" s="10" t="s">
        <v>13</v>
      </c>
      <c r="E148" s="10">
        <v>743</v>
      </c>
      <c r="F148" s="10">
        <f t="shared" si="32"/>
        <v>817.30000000000007</v>
      </c>
      <c r="G148" s="44">
        <f>G147</f>
        <v>30050</v>
      </c>
      <c r="H148" s="45">
        <f t="shared" si="34"/>
        <v>22327150</v>
      </c>
      <c r="I148" s="46">
        <f t="shared" si="35"/>
        <v>24113322</v>
      </c>
      <c r="J148" s="47">
        <f t="shared" si="36"/>
        <v>50000</v>
      </c>
      <c r="K148" s="48">
        <f t="shared" si="37"/>
        <v>2615360</v>
      </c>
      <c r="L148" s="73" t="s">
        <v>50</v>
      </c>
    </row>
    <row r="149" spans="1:12" x14ac:dyDescent="0.25">
      <c r="A149" s="11">
        <v>147</v>
      </c>
      <c r="B149" s="15">
        <v>2604</v>
      </c>
      <c r="C149" s="33">
        <v>26</v>
      </c>
      <c r="D149" s="10" t="s">
        <v>38</v>
      </c>
      <c r="E149" s="10">
        <v>596</v>
      </c>
      <c r="F149" s="10">
        <f t="shared" si="32"/>
        <v>655.6</v>
      </c>
      <c r="G149" s="44">
        <f t="shared" si="40"/>
        <v>30050</v>
      </c>
      <c r="H149" s="45">
        <f t="shared" si="34"/>
        <v>17909800</v>
      </c>
      <c r="I149" s="46">
        <f t="shared" si="35"/>
        <v>19342584</v>
      </c>
      <c r="J149" s="47">
        <f t="shared" si="36"/>
        <v>40500</v>
      </c>
      <c r="K149" s="48">
        <f t="shared" si="37"/>
        <v>2097920</v>
      </c>
      <c r="L149" s="73" t="s">
        <v>50</v>
      </c>
    </row>
    <row r="150" spans="1:12" x14ac:dyDescent="0.25">
      <c r="A150" s="11">
        <v>148</v>
      </c>
      <c r="B150" s="15">
        <v>2605</v>
      </c>
      <c r="C150" s="33">
        <v>26</v>
      </c>
      <c r="D150" s="10" t="s">
        <v>38</v>
      </c>
      <c r="E150" s="10">
        <v>597</v>
      </c>
      <c r="F150" s="10">
        <f t="shared" si="32"/>
        <v>656.7</v>
      </c>
      <c r="G150" s="44">
        <f>G149</f>
        <v>30050</v>
      </c>
      <c r="H150" s="45">
        <v>0</v>
      </c>
      <c r="I150" s="46">
        <f t="shared" si="35"/>
        <v>0</v>
      </c>
      <c r="J150" s="47">
        <f t="shared" si="36"/>
        <v>0</v>
      </c>
      <c r="K150" s="48">
        <f t="shared" si="37"/>
        <v>2101440</v>
      </c>
      <c r="L150" s="68" t="s">
        <v>52</v>
      </c>
    </row>
    <row r="151" spans="1:12" x14ac:dyDescent="0.25">
      <c r="A151" s="11">
        <v>149</v>
      </c>
      <c r="B151" s="15">
        <v>2606</v>
      </c>
      <c r="C151" s="33">
        <v>26</v>
      </c>
      <c r="D151" s="10" t="s">
        <v>13</v>
      </c>
      <c r="E151" s="10">
        <v>766</v>
      </c>
      <c r="F151" s="10">
        <f t="shared" si="32"/>
        <v>842.6</v>
      </c>
      <c r="G151" s="44">
        <f>G150</f>
        <v>30050</v>
      </c>
      <c r="H151" s="45">
        <v>0</v>
      </c>
      <c r="I151" s="46">
        <f t="shared" si="35"/>
        <v>0</v>
      </c>
      <c r="J151" s="47">
        <f t="shared" si="36"/>
        <v>0</v>
      </c>
      <c r="K151" s="48">
        <f t="shared" si="37"/>
        <v>2696320</v>
      </c>
      <c r="L151" s="68" t="s">
        <v>52</v>
      </c>
    </row>
    <row r="152" spans="1:12" x14ac:dyDescent="0.25">
      <c r="A152" s="11">
        <v>150</v>
      </c>
      <c r="B152" s="15">
        <v>2701</v>
      </c>
      <c r="C152" s="33">
        <v>27</v>
      </c>
      <c r="D152" s="10" t="s">
        <v>13</v>
      </c>
      <c r="E152" s="10">
        <v>847</v>
      </c>
      <c r="F152" s="10">
        <f t="shared" si="32"/>
        <v>931.7</v>
      </c>
      <c r="G152" s="44">
        <f>G151+90</f>
        <v>30140</v>
      </c>
      <c r="H152" s="45">
        <f t="shared" si="34"/>
        <v>25528580</v>
      </c>
      <c r="I152" s="46">
        <f t="shared" si="35"/>
        <v>27570866</v>
      </c>
      <c r="J152" s="47">
        <f t="shared" si="36"/>
        <v>57500</v>
      </c>
      <c r="K152" s="48">
        <f t="shared" si="37"/>
        <v>2981440</v>
      </c>
      <c r="L152" s="73" t="s">
        <v>50</v>
      </c>
    </row>
    <row r="153" spans="1:12" x14ac:dyDescent="0.25">
      <c r="A153" s="11">
        <v>151</v>
      </c>
      <c r="B153" s="15">
        <v>2702</v>
      </c>
      <c r="C153" s="33">
        <v>27</v>
      </c>
      <c r="D153" s="10" t="s">
        <v>13</v>
      </c>
      <c r="E153" s="10">
        <v>810</v>
      </c>
      <c r="F153" s="10">
        <f t="shared" si="32"/>
        <v>891.00000000000011</v>
      </c>
      <c r="G153" s="44">
        <f t="shared" ref="G153:G155" si="41">G152</f>
        <v>30140</v>
      </c>
      <c r="H153" s="45">
        <f t="shared" si="34"/>
        <v>24413400</v>
      </c>
      <c r="I153" s="46">
        <f t="shared" si="35"/>
        <v>26366472</v>
      </c>
      <c r="J153" s="47">
        <f t="shared" si="36"/>
        <v>55000</v>
      </c>
      <c r="K153" s="48">
        <f t="shared" si="37"/>
        <v>2851200.0000000005</v>
      </c>
      <c r="L153" s="73" t="s">
        <v>50</v>
      </c>
    </row>
    <row r="154" spans="1:12" x14ac:dyDescent="0.25">
      <c r="A154" s="11">
        <v>152</v>
      </c>
      <c r="B154" s="15">
        <v>2703</v>
      </c>
      <c r="C154" s="33">
        <v>27</v>
      </c>
      <c r="D154" s="10" t="s">
        <v>13</v>
      </c>
      <c r="E154" s="10">
        <v>743</v>
      </c>
      <c r="F154" s="10">
        <f t="shared" si="32"/>
        <v>817.30000000000007</v>
      </c>
      <c r="G154" s="44">
        <f>G153</f>
        <v>30140</v>
      </c>
      <c r="H154" s="45">
        <f t="shared" si="34"/>
        <v>22394020</v>
      </c>
      <c r="I154" s="46">
        <f t="shared" si="35"/>
        <v>24185542</v>
      </c>
      <c r="J154" s="47">
        <f t="shared" si="36"/>
        <v>50500</v>
      </c>
      <c r="K154" s="48">
        <f t="shared" si="37"/>
        <v>2615360</v>
      </c>
      <c r="L154" s="73" t="s">
        <v>50</v>
      </c>
    </row>
    <row r="155" spans="1:12" x14ac:dyDescent="0.25">
      <c r="A155" s="11">
        <v>153</v>
      </c>
      <c r="B155" s="15">
        <v>2704</v>
      </c>
      <c r="C155" s="33">
        <v>27</v>
      </c>
      <c r="D155" s="10" t="s">
        <v>38</v>
      </c>
      <c r="E155" s="10">
        <v>596</v>
      </c>
      <c r="F155" s="10">
        <f t="shared" si="32"/>
        <v>655.6</v>
      </c>
      <c r="G155" s="44">
        <f t="shared" si="41"/>
        <v>30140</v>
      </c>
      <c r="H155" s="45">
        <f t="shared" si="34"/>
        <v>17963440</v>
      </c>
      <c r="I155" s="46">
        <f t="shared" si="35"/>
        <v>19400515</v>
      </c>
      <c r="J155" s="47">
        <f t="shared" si="36"/>
        <v>40500</v>
      </c>
      <c r="K155" s="48">
        <f t="shared" si="37"/>
        <v>2097920</v>
      </c>
      <c r="L155" s="73" t="s">
        <v>50</v>
      </c>
    </row>
    <row r="156" spans="1:12" x14ac:dyDescent="0.25">
      <c r="A156" s="11">
        <v>154</v>
      </c>
      <c r="B156" s="15">
        <v>2705</v>
      </c>
      <c r="C156" s="33">
        <v>27</v>
      </c>
      <c r="D156" s="10" t="s">
        <v>38</v>
      </c>
      <c r="E156" s="10">
        <v>597</v>
      </c>
      <c r="F156" s="10">
        <f t="shared" si="32"/>
        <v>656.7</v>
      </c>
      <c r="G156" s="44">
        <f>G155</f>
        <v>30140</v>
      </c>
      <c r="H156" s="45">
        <f t="shared" si="34"/>
        <v>17993580</v>
      </c>
      <c r="I156" s="46">
        <f t="shared" si="35"/>
        <v>19433066</v>
      </c>
      <c r="J156" s="47">
        <f t="shared" si="36"/>
        <v>40500</v>
      </c>
      <c r="K156" s="48">
        <f t="shared" si="37"/>
        <v>2101440</v>
      </c>
      <c r="L156" s="73" t="s">
        <v>50</v>
      </c>
    </row>
    <row r="157" spans="1:12" x14ac:dyDescent="0.25">
      <c r="A157" s="11">
        <v>155</v>
      </c>
      <c r="B157" s="15">
        <v>2706</v>
      </c>
      <c r="C157" s="33">
        <v>27</v>
      </c>
      <c r="D157" s="10" t="s">
        <v>13</v>
      </c>
      <c r="E157" s="10">
        <v>766</v>
      </c>
      <c r="F157" s="10">
        <f t="shared" si="32"/>
        <v>842.6</v>
      </c>
      <c r="G157" s="44">
        <f>G156</f>
        <v>30140</v>
      </c>
      <c r="H157" s="45">
        <v>0</v>
      </c>
      <c r="I157" s="46">
        <f t="shared" si="35"/>
        <v>0</v>
      </c>
      <c r="J157" s="47">
        <f t="shared" si="36"/>
        <v>0</v>
      </c>
      <c r="K157" s="48">
        <f t="shared" si="37"/>
        <v>2696320</v>
      </c>
      <c r="L157" s="68" t="s">
        <v>52</v>
      </c>
    </row>
    <row r="158" spans="1:12" x14ac:dyDescent="0.25">
      <c r="A158" s="11">
        <v>156</v>
      </c>
      <c r="B158" s="15">
        <v>2801</v>
      </c>
      <c r="C158" s="33">
        <v>28</v>
      </c>
      <c r="D158" s="10" t="s">
        <v>13</v>
      </c>
      <c r="E158" s="10">
        <v>847</v>
      </c>
      <c r="F158" s="10">
        <f t="shared" si="32"/>
        <v>931.7</v>
      </c>
      <c r="G158" s="44">
        <f>G157+90</f>
        <v>30230</v>
      </c>
      <c r="H158" s="45">
        <f t="shared" si="34"/>
        <v>25604810</v>
      </c>
      <c r="I158" s="46">
        <f t="shared" si="35"/>
        <v>27653195</v>
      </c>
      <c r="J158" s="47">
        <f t="shared" si="36"/>
        <v>57500</v>
      </c>
      <c r="K158" s="48">
        <f t="shared" si="37"/>
        <v>2981440</v>
      </c>
      <c r="L158" s="73" t="s">
        <v>50</v>
      </c>
    </row>
    <row r="159" spans="1:12" x14ac:dyDescent="0.25">
      <c r="A159" s="11">
        <v>157</v>
      </c>
      <c r="B159" s="15">
        <v>2802</v>
      </c>
      <c r="C159" s="33">
        <v>28</v>
      </c>
      <c r="D159" s="10" t="s">
        <v>13</v>
      </c>
      <c r="E159" s="10">
        <v>810</v>
      </c>
      <c r="F159" s="10">
        <f t="shared" si="32"/>
        <v>891.00000000000011</v>
      </c>
      <c r="G159" s="44">
        <f t="shared" ref="G159:G161" si="42">G158</f>
        <v>30230</v>
      </c>
      <c r="H159" s="45">
        <f t="shared" si="34"/>
        <v>24486300</v>
      </c>
      <c r="I159" s="46">
        <f t="shared" si="35"/>
        <v>26445204</v>
      </c>
      <c r="J159" s="47">
        <f t="shared" si="36"/>
        <v>55000</v>
      </c>
      <c r="K159" s="48">
        <f t="shared" si="37"/>
        <v>2851200.0000000005</v>
      </c>
      <c r="L159" s="73" t="s">
        <v>50</v>
      </c>
    </row>
    <row r="160" spans="1:12" x14ac:dyDescent="0.25">
      <c r="A160" s="11">
        <v>158</v>
      </c>
      <c r="B160" s="15">
        <v>2803</v>
      </c>
      <c r="C160" s="33">
        <v>28</v>
      </c>
      <c r="D160" s="10" t="s">
        <v>13</v>
      </c>
      <c r="E160" s="10">
        <v>743</v>
      </c>
      <c r="F160" s="10">
        <f t="shared" si="32"/>
        <v>817.30000000000007</v>
      </c>
      <c r="G160" s="44">
        <f>G159</f>
        <v>30230</v>
      </c>
      <c r="H160" s="45">
        <f t="shared" si="34"/>
        <v>22460890</v>
      </c>
      <c r="I160" s="46">
        <f t="shared" si="35"/>
        <v>24257761</v>
      </c>
      <c r="J160" s="47">
        <f t="shared" si="36"/>
        <v>50500</v>
      </c>
      <c r="K160" s="48">
        <f t="shared" si="37"/>
        <v>2615360</v>
      </c>
      <c r="L160" s="73" t="s">
        <v>50</v>
      </c>
    </row>
    <row r="161" spans="1:12" x14ac:dyDescent="0.25">
      <c r="A161" s="11">
        <v>159</v>
      </c>
      <c r="B161" s="15">
        <v>2804</v>
      </c>
      <c r="C161" s="33">
        <v>28</v>
      </c>
      <c r="D161" s="10" t="s">
        <v>38</v>
      </c>
      <c r="E161" s="10">
        <v>596</v>
      </c>
      <c r="F161" s="10">
        <f t="shared" si="32"/>
        <v>655.6</v>
      </c>
      <c r="G161" s="44">
        <f t="shared" si="42"/>
        <v>30230</v>
      </c>
      <c r="H161" s="45">
        <f t="shared" si="34"/>
        <v>18017080</v>
      </c>
      <c r="I161" s="46">
        <f t="shared" si="35"/>
        <v>19458446</v>
      </c>
      <c r="J161" s="47">
        <f t="shared" si="36"/>
        <v>40500</v>
      </c>
      <c r="K161" s="48">
        <f t="shared" si="37"/>
        <v>2097920</v>
      </c>
      <c r="L161" s="73" t="s">
        <v>50</v>
      </c>
    </row>
    <row r="162" spans="1:12" x14ac:dyDescent="0.25">
      <c r="A162" s="11">
        <v>160</v>
      </c>
      <c r="B162" s="15">
        <v>2805</v>
      </c>
      <c r="C162" s="33">
        <v>28</v>
      </c>
      <c r="D162" s="10" t="s">
        <v>38</v>
      </c>
      <c r="E162" s="10">
        <v>597</v>
      </c>
      <c r="F162" s="10">
        <f t="shared" si="32"/>
        <v>656.7</v>
      </c>
      <c r="G162" s="44">
        <f>G161</f>
        <v>30230</v>
      </c>
      <c r="H162" s="45">
        <f t="shared" si="34"/>
        <v>18047310</v>
      </c>
      <c r="I162" s="46">
        <f t="shared" si="35"/>
        <v>19491095</v>
      </c>
      <c r="J162" s="47">
        <f t="shared" si="36"/>
        <v>40500</v>
      </c>
      <c r="K162" s="48">
        <f t="shared" si="37"/>
        <v>2101440</v>
      </c>
      <c r="L162" s="73" t="s">
        <v>50</v>
      </c>
    </row>
    <row r="163" spans="1:12" x14ac:dyDescent="0.25">
      <c r="A163" s="11">
        <v>161</v>
      </c>
      <c r="B163" s="15">
        <v>2806</v>
      </c>
      <c r="C163" s="33">
        <v>28</v>
      </c>
      <c r="D163" s="10" t="s">
        <v>13</v>
      </c>
      <c r="E163" s="10">
        <v>766</v>
      </c>
      <c r="F163" s="10">
        <f t="shared" si="32"/>
        <v>842.6</v>
      </c>
      <c r="G163" s="44">
        <f>G162</f>
        <v>30230</v>
      </c>
      <c r="H163" s="45">
        <f t="shared" si="34"/>
        <v>23156180</v>
      </c>
      <c r="I163" s="46">
        <f t="shared" si="35"/>
        <v>25008674</v>
      </c>
      <c r="J163" s="47">
        <f t="shared" si="36"/>
        <v>52000</v>
      </c>
      <c r="K163" s="48">
        <f t="shared" si="37"/>
        <v>2696320</v>
      </c>
      <c r="L163" s="73" t="s">
        <v>50</v>
      </c>
    </row>
    <row r="164" spans="1:12" x14ac:dyDescent="0.25">
      <c r="A164" s="11">
        <v>162</v>
      </c>
      <c r="B164" s="15">
        <v>2901</v>
      </c>
      <c r="C164" s="33">
        <v>29</v>
      </c>
      <c r="D164" s="10" t="s">
        <v>13</v>
      </c>
      <c r="E164" s="10">
        <v>847</v>
      </c>
      <c r="F164" s="10">
        <f t="shared" si="32"/>
        <v>931.7</v>
      </c>
      <c r="G164" s="44">
        <f>G163+90</f>
        <v>30320</v>
      </c>
      <c r="H164" s="45">
        <v>0</v>
      </c>
      <c r="I164" s="46">
        <f t="shared" si="35"/>
        <v>0</v>
      </c>
      <c r="J164" s="47">
        <f t="shared" si="36"/>
        <v>0</v>
      </c>
      <c r="K164" s="48">
        <f t="shared" si="37"/>
        <v>2981440</v>
      </c>
      <c r="L164" s="68" t="s">
        <v>52</v>
      </c>
    </row>
    <row r="165" spans="1:12" x14ac:dyDescent="0.25">
      <c r="A165" s="11">
        <v>163</v>
      </c>
      <c r="B165" s="15">
        <v>2902</v>
      </c>
      <c r="C165" s="33">
        <v>29</v>
      </c>
      <c r="D165" s="10" t="s">
        <v>13</v>
      </c>
      <c r="E165" s="10">
        <v>810</v>
      </c>
      <c r="F165" s="10">
        <f t="shared" si="32"/>
        <v>891.00000000000011</v>
      </c>
      <c r="G165" s="44">
        <f>G164</f>
        <v>30320</v>
      </c>
      <c r="H165" s="45">
        <f t="shared" si="34"/>
        <v>24559200</v>
      </c>
      <c r="I165" s="46">
        <f t="shared" si="35"/>
        <v>26523936</v>
      </c>
      <c r="J165" s="47">
        <f t="shared" si="36"/>
        <v>55500</v>
      </c>
      <c r="K165" s="48">
        <f t="shared" si="37"/>
        <v>2851200.0000000005</v>
      </c>
      <c r="L165" s="73" t="s">
        <v>50</v>
      </c>
    </row>
    <row r="166" spans="1:12" x14ac:dyDescent="0.25">
      <c r="A166" s="11">
        <v>164</v>
      </c>
      <c r="B166" s="15">
        <v>2903</v>
      </c>
      <c r="C166" s="33">
        <v>29</v>
      </c>
      <c r="D166" s="10" t="s">
        <v>13</v>
      </c>
      <c r="E166" s="10">
        <v>743</v>
      </c>
      <c r="F166" s="10">
        <f t="shared" si="32"/>
        <v>817.30000000000007</v>
      </c>
      <c r="G166" s="44">
        <f>G165</f>
        <v>30320</v>
      </c>
      <c r="H166" s="45">
        <f t="shared" si="34"/>
        <v>22527760</v>
      </c>
      <c r="I166" s="46">
        <f t="shared" si="35"/>
        <v>24329981</v>
      </c>
      <c r="J166" s="47">
        <f t="shared" si="36"/>
        <v>50500</v>
      </c>
      <c r="K166" s="48">
        <f t="shared" si="37"/>
        <v>2615360</v>
      </c>
      <c r="L166" s="73" t="s">
        <v>50</v>
      </c>
    </row>
    <row r="167" spans="1:12" x14ac:dyDescent="0.25">
      <c r="A167" s="11">
        <v>165</v>
      </c>
      <c r="B167" s="15">
        <v>2904</v>
      </c>
      <c r="C167" s="33">
        <v>29</v>
      </c>
      <c r="D167" s="10" t="s">
        <v>38</v>
      </c>
      <c r="E167" s="10">
        <v>596</v>
      </c>
      <c r="F167" s="10">
        <f t="shared" si="32"/>
        <v>655.6</v>
      </c>
      <c r="G167" s="44">
        <f>G166</f>
        <v>30320</v>
      </c>
      <c r="H167" s="45">
        <f t="shared" si="34"/>
        <v>18070720</v>
      </c>
      <c r="I167" s="46">
        <f t="shared" si="35"/>
        <v>19516378</v>
      </c>
      <c r="J167" s="47">
        <f t="shared" si="36"/>
        <v>40500</v>
      </c>
      <c r="K167" s="48">
        <f t="shared" si="37"/>
        <v>2097920</v>
      </c>
      <c r="L167" s="73" t="s">
        <v>50</v>
      </c>
    </row>
    <row r="168" spans="1:12" ht="16.5" x14ac:dyDescent="0.3">
      <c r="A168" s="58" t="s">
        <v>3</v>
      </c>
      <c r="B168" s="58"/>
      <c r="C168" s="58"/>
      <c r="D168" s="58"/>
      <c r="E168" s="65">
        <f t="shared" ref="E168:F168" si="43">SUM(E3:E167)</f>
        <v>118228</v>
      </c>
      <c r="F168" s="66">
        <f t="shared" si="43"/>
        <v>130050.80000000009</v>
      </c>
      <c r="G168" s="53"/>
      <c r="H168" s="75">
        <f t="shared" ref="H168:K168" si="44">SUM(H3:H167)</f>
        <v>1314761060</v>
      </c>
      <c r="I168" s="75">
        <f t="shared" si="44"/>
        <v>1419941945</v>
      </c>
      <c r="J168" s="75"/>
      <c r="K168" s="75">
        <f t="shared" si="44"/>
        <v>416162560</v>
      </c>
      <c r="L168" s="74"/>
    </row>
    <row r="169" spans="1:12" x14ac:dyDescent="0.25">
      <c r="C169" s="20"/>
      <c r="D169" s="32"/>
    </row>
    <row r="170" spans="1:12" ht="17.25" customHeight="1" x14ac:dyDescent="0.25">
      <c r="A170" s="59" t="s">
        <v>24</v>
      </c>
      <c r="B170" s="59"/>
      <c r="C170" s="59"/>
      <c r="D170" s="59"/>
      <c r="E170" s="59"/>
      <c r="F170" s="59"/>
      <c r="G170" s="59"/>
      <c r="H170" s="59"/>
      <c r="I170" s="59"/>
      <c r="J170" s="59"/>
      <c r="K170" s="59"/>
    </row>
    <row r="171" spans="1:12" ht="59.25" customHeight="1" x14ac:dyDescent="0.25">
      <c r="A171" s="36" t="s">
        <v>1</v>
      </c>
      <c r="B171" s="37" t="s">
        <v>0</v>
      </c>
      <c r="C171" s="38" t="s">
        <v>2</v>
      </c>
      <c r="D171" s="38" t="s">
        <v>12</v>
      </c>
      <c r="E171" s="39" t="s">
        <v>25</v>
      </c>
      <c r="F171" s="39" t="s">
        <v>11</v>
      </c>
      <c r="G171" s="40" t="s">
        <v>27</v>
      </c>
      <c r="H171" s="41" t="s">
        <v>28</v>
      </c>
      <c r="I171" s="42" t="s">
        <v>29</v>
      </c>
      <c r="J171" s="43" t="s">
        <v>30</v>
      </c>
      <c r="K171" s="43" t="s">
        <v>31</v>
      </c>
      <c r="L171" s="60" t="s">
        <v>49</v>
      </c>
    </row>
    <row r="172" spans="1:12" x14ac:dyDescent="0.25">
      <c r="A172" s="11">
        <v>166</v>
      </c>
      <c r="B172" s="15">
        <v>3001</v>
      </c>
      <c r="C172" s="33">
        <v>30</v>
      </c>
      <c r="D172" s="10" t="s">
        <v>13</v>
      </c>
      <c r="E172" s="10">
        <v>847</v>
      </c>
      <c r="F172" s="10">
        <f>E172*1.1</f>
        <v>931.7</v>
      </c>
      <c r="G172" s="44">
        <f>G167+90</f>
        <v>30410</v>
      </c>
      <c r="H172" s="45">
        <v>0</v>
      </c>
      <c r="I172" s="46">
        <f t="shared" ref="I172:I207" si="45">ROUND(H172*1.08,0)</f>
        <v>0</v>
      </c>
      <c r="J172" s="47">
        <f t="shared" ref="J172:J207" si="46">MROUND((I172*0.025/12),500)</f>
        <v>0</v>
      </c>
      <c r="K172" s="48">
        <f t="shared" ref="K172:K175" si="47">F172*3200</f>
        <v>2981440</v>
      </c>
      <c r="L172" s="61" t="s">
        <v>52</v>
      </c>
    </row>
    <row r="173" spans="1:12" x14ac:dyDescent="0.25">
      <c r="A173" s="11">
        <v>167</v>
      </c>
      <c r="B173" s="15">
        <v>3002</v>
      </c>
      <c r="C173" s="33">
        <v>30</v>
      </c>
      <c r="D173" s="10" t="s">
        <v>13</v>
      </c>
      <c r="E173" s="10">
        <v>810</v>
      </c>
      <c r="F173" s="10">
        <f t="shared" ref="F173:F207" si="48">E173*1.1</f>
        <v>891.00000000000011</v>
      </c>
      <c r="G173" s="44">
        <f t="shared" ref="G173" si="49">G172</f>
        <v>30410</v>
      </c>
      <c r="H173" s="45">
        <f t="shared" ref="H172:H175" si="50">E173*G173</f>
        <v>24632100</v>
      </c>
      <c r="I173" s="46">
        <f t="shared" si="45"/>
        <v>26602668</v>
      </c>
      <c r="J173" s="47">
        <f t="shared" si="46"/>
        <v>55500</v>
      </c>
      <c r="K173" s="48">
        <f t="shared" si="47"/>
        <v>2851200.0000000005</v>
      </c>
      <c r="L173" s="64" t="s">
        <v>50</v>
      </c>
    </row>
    <row r="174" spans="1:12" x14ac:dyDescent="0.25">
      <c r="A174" s="11">
        <v>168</v>
      </c>
      <c r="B174" s="15">
        <v>3003</v>
      </c>
      <c r="C174" s="33">
        <v>30</v>
      </c>
      <c r="D174" s="10" t="s">
        <v>13</v>
      </c>
      <c r="E174" s="10">
        <v>743</v>
      </c>
      <c r="F174" s="10">
        <f t="shared" si="48"/>
        <v>817.30000000000007</v>
      </c>
      <c r="G174" s="44">
        <f>G173</f>
        <v>30410</v>
      </c>
      <c r="H174" s="45">
        <f t="shared" si="50"/>
        <v>22594630</v>
      </c>
      <c r="I174" s="46">
        <f t="shared" si="45"/>
        <v>24402200</v>
      </c>
      <c r="J174" s="47">
        <f t="shared" si="46"/>
        <v>51000</v>
      </c>
      <c r="K174" s="48">
        <f t="shared" si="47"/>
        <v>2615360</v>
      </c>
      <c r="L174" s="64" t="s">
        <v>50</v>
      </c>
    </row>
    <row r="175" spans="1:12" x14ac:dyDescent="0.25">
      <c r="A175" s="11">
        <v>169</v>
      </c>
      <c r="B175" s="15">
        <v>3004</v>
      </c>
      <c r="C175" s="33">
        <v>30</v>
      </c>
      <c r="D175" s="10" t="s">
        <v>38</v>
      </c>
      <c r="E175" s="10">
        <v>596</v>
      </c>
      <c r="F175" s="10">
        <f t="shared" si="48"/>
        <v>655.6</v>
      </c>
      <c r="G175" s="44">
        <f>G174</f>
        <v>30410</v>
      </c>
      <c r="H175" s="45">
        <f t="shared" si="50"/>
        <v>18124360</v>
      </c>
      <c r="I175" s="46">
        <f t="shared" si="45"/>
        <v>19574309</v>
      </c>
      <c r="J175" s="47">
        <f t="shared" si="46"/>
        <v>41000</v>
      </c>
      <c r="K175" s="48">
        <f t="shared" si="47"/>
        <v>2097920</v>
      </c>
      <c r="L175" s="64" t="s">
        <v>50</v>
      </c>
    </row>
    <row r="176" spans="1:12" x14ac:dyDescent="0.25">
      <c r="A176" s="11">
        <v>170</v>
      </c>
      <c r="B176" s="15">
        <v>3005</v>
      </c>
      <c r="C176" s="33">
        <v>30</v>
      </c>
      <c r="D176" s="10" t="s">
        <v>38</v>
      </c>
      <c r="E176" s="10">
        <v>597</v>
      </c>
      <c r="F176" s="10">
        <f t="shared" si="48"/>
        <v>656.7</v>
      </c>
      <c r="G176" s="44">
        <f t="shared" ref="G176:G207" si="51">G175</f>
        <v>30410</v>
      </c>
      <c r="H176" s="45">
        <f t="shared" ref="H176:H180" si="52">E176*G176</f>
        <v>18154770</v>
      </c>
      <c r="I176" s="46">
        <f t="shared" si="45"/>
        <v>19607152</v>
      </c>
      <c r="J176" s="47">
        <f t="shared" si="46"/>
        <v>41000</v>
      </c>
      <c r="K176" s="48">
        <f t="shared" ref="K176:K180" si="53">F176*3200</f>
        <v>2101440</v>
      </c>
      <c r="L176" s="64" t="s">
        <v>50</v>
      </c>
    </row>
    <row r="177" spans="1:12" x14ac:dyDescent="0.25">
      <c r="A177" s="11">
        <v>171</v>
      </c>
      <c r="B177" s="15">
        <v>3006</v>
      </c>
      <c r="C177" s="33">
        <v>30</v>
      </c>
      <c r="D177" s="10" t="s">
        <v>13</v>
      </c>
      <c r="E177" s="10">
        <v>766</v>
      </c>
      <c r="F177" s="10">
        <f t="shared" si="48"/>
        <v>842.6</v>
      </c>
      <c r="G177" s="44">
        <f t="shared" si="51"/>
        <v>30410</v>
      </c>
      <c r="H177" s="45">
        <f t="shared" si="52"/>
        <v>23294060</v>
      </c>
      <c r="I177" s="46">
        <f t="shared" si="45"/>
        <v>25157585</v>
      </c>
      <c r="J177" s="47">
        <f t="shared" si="46"/>
        <v>52500</v>
      </c>
      <c r="K177" s="48">
        <f t="shared" si="53"/>
        <v>2696320</v>
      </c>
      <c r="L177" s="64" t="s">
        <v>50</v>
      </c>
    </row>
    <row r="178" spans="1:12" x14ac:dyDescent="0.25">
      <c r="A178" s="11">
        <v>172</v>
      </c>
      <c r="B178" s="15">
        <v>3101</v>
      </c>
      <c r="C178" s="33">
        <v>31</v>
      </c>
      <c r="D178" s="10" t="s">
        <v>13</v>
      </c>
      <c r="E178" s="10">
        <v>847</v>
      </c>
      <c r="F178" s="10">
        <f t="shared" si="48"/>
        <v>931.7</v>
      </c>
      <c r="G178" s="44">
        <f>G173+90</f>
        <v>30500</v>
      </c>
      <c r="H178" s="45">
        <f t="shared" si="52"/>
        <v>25833500</v>
      </c>
      <c r="I178" s="46">
        <f t="shared" si="45"/>
        <v>27900180</v>
      </c>
      <c r="J178" s="47">
        <f t="shared" si="46"/>
        <v>58000</v>
      </c>
      <c r="K178" s="48">
        <f t="shared" si="53"/>
        <v>2981440</v>
      </c>
      <c r="L178" s="64" t="s">
        <v>50</v>
      </c>
    </row>
    <row r="179" spans="1:12" x14ac:dyDescent="0.25">
      <c r="A179" s="11">
        <v>173</v>
      </c>
      <c r="B179" s="15">
        <v>3102</v>
      </c>
      <c r="C179" s="33">
        <v>31</v>
      </c>
      <c r="D179" s="10" t="s">
        <v>13</v>
      </c>
      <c r="E179" s="10">
        <v>810</v>
      </c>
      <c r="F179" s="10">
        <f t="shared" si="48"/>
        <v>891.00000000000011</v>
      </c>
      <c r="G179" s="44">
        <f t="shared" ref="G179" si="54">G178</f>
        <v>30500</v>
      </c>
      <c r="H179" s="45">
        <v>0</v>
      </c>
      <c r="I179" s="46">
        <f t="shared" si="45"/>
        <v>0</v>
      </c>
      <c r="J179" s="47">
        <f t="shared" si="46"/>
        <v>0</v>
      </c>
      <c r="K179" s="48">
        <f t="shared" si="53"/>
        <v>2851200.0000000005</v>
      </c>
      <c r="L179" s="61" t="s">
        <v>52</v>
      </c>
    </row>
    <row r="180" spans="1:12" x14ac:dyDescent="0.25">
      <c r="A180" s="11">
        <v>174</v>
      </c>
      <c r="B180" s="15">
        <v>3103</v>
      </c>
      <c r="C180" s="33">
        <v>31</v>
      </c>
      <c r="D180" s="10" t="s">
        <v>13</v>
      </c>
      <c r="E180" s="10">
        <v>743</v>
      </c>
      <c r="F180" s="10">
        <f t="shared" si="48"/>
        <v>817.30000000000007</v>
      </c>
      <c r="G180" s="44">
        <f>G179</f>
        <v>30500</v>
      </c>
      <c r="H180" s="45">
        <f t="shared" si="52"/>
        <v>22661500</v>
      </c>
      <c r="I180" s="46">
        <f t="shared" si="45"/>
        <v>24474420</v>
      </c>
      <c r="J180" s="47">
        <f t="shared" si="46"/>
        <v>51000</v>
      </c>
      <c r="K180" s="48">
        <f t="shared" si="53"/>
        <v>2615360</v>
      </c>
      <c r="L180" s="64" t="s">
        <v>50</v>
      </c>
    </row>
    <row r="181" spans="1:12" x14ac:dyDescent="0.25">
      <c r="A181" s="11">
        <v>175</v>
      </c>
      <c r="B181" s="15">
        <v>3104</v>
      </c>
      <c r="C181" s="33">
        <v>31</v>
      </c>
      <c r="D181" s="10" t="s">
        <v>38</v>
      </c>
      <c r="E181" s="10">
        <v>596</v>
      </c>
      <c r="F181" s="10">
        <f t="shared" si="48"/>
        <v>655.6</v>
      </c>
      <c r="G181" s="44">
        <f>G180</f>
        <v>30500</v>
      </c>
      <c r="H181" s="45">
        <f t="shared" ref="H181:H202" si="55">E181*G181</f>
        <v>18178000</v>
      </c>
      <c r="I181" s="46">
        <f t="shared" si="45"/>
        <v>19632240</v>
      </c>
      <c r="J181" s="47">
        <f t="shared" si="46"/>
        <v>41000</v>
      </c>
      <c r="K181" s="48">
        <f t="shared" ref="K181:K202" si="56">F181*3200</f>
        <v>2097920</v>
      </c>
      <c r="L181" s="64" t="s">
        <v>50</v>
      </c>
    </row>
    <row r="182" spans="1:12" x14ac:dyDescent="0.25">
      <c r="A182" s="11">
        <v>176</v>
      </c>
      <c r="B182" s="15">
        <v>3105</v>
      </c>
      <c r="C182" s="33">
        <v>31</v>
      </c>
      <c r="D182" s="10" t="s">
        <v>38</v>
      </c>
      <c r="E182" s="10">
        <v>597</v>
      </c>
      <c r="F182" s="10">
        <f t="shared" si="48"/>
        <v>656.7</v>
      </c>
      <c r="G182" s="44">
        <f t="shared" si="51"/>
        <v>30500</v>
      </c>
      <c r="H182" s="45">
        <f t="shared" si="55"/>
        <v>18208500</v>
      </c>
      <c r="I182" s="46">
        <f t="shared" si="45"/>
        <v>19665180</v>
      </c>
      <c r="J182" s="47">
        <f t="shared" si="46"/>
        <v>41000</v>
      </c>
      <c r="K182" s="48">
        <f t="shared" si="56"/>
        <v>2101440</v>
      </c>
      <c r="L182" s="64" t="s">
        <v>50</v>
      </c>
    </row>
    <row r="183" spans="1:12" x14ac:dyDescent="0.25">
      <c r="A183" s="11">
        <v>177</v>
      </c>
      <c r="B183" s="15">
        <v>3106</v>
      </c>
      <c r="C183" s="33">
        <v>31</v>
      </c>
      <c r="D183" s="10" t="s">
        <v>13</v>
      </c>
      <c r="E183" s="10">
        <v>766</v>
      </c>
      <c r="F183" s="10">
        <f t="shared" si="48"/>
        <v>842.6</v>
      </c>
      <c r="G183" s="44">
        <f t="shared" si="51"/>
        <v>30500</v>
      </c>
      <c r="H183" s="45">
        <f t="shared" si="55"/>
        <v>23363000</v>
      </c>
      <c r="I183" s="46">
        <f t="shared" si="45"/>
        <v>25232040</v>
      </c>
      <c r="J183" s="47">
        <f t="shared" si="46"/>
        <v>52500</v>
      </c>
      <c r="K183" s="48">
        <f t="shared" si="56"/>
        <v>2696320</v>
      </c>
      <c r="L183" s="64" t="s">
        <v>50</v>
      </c>
    </row>
    <row r="184" spans="1:12" x14ac:dyDescent="0.25">
      <c r="A184" s="11">
        <v>178</v>
      </c>
      <c r="B184" s="15">
        <v>3201</v>
      </c>
      <c r="C184" s="33">
        <v>32</v>
      </c>
      <c r="D184" s="10" t="s">
        <v>13</v>
      </c>
      <c r="E184" s="10">
        <v>847</v>
      </c>
      <c r="F184" s="10">
        <f t="shared" si="48"/>
        <v>931.7</v>
      </c>
      <c r="G184" s="44">
        <f>G179+90</f>
        <v>30590</v>
      </c>
      <c r="H184" s="45">
        <f t="shared" si="55"/>
        <v>25909730</v>
      </c>
      <c r="I184" s="46">
        <f t="shared" si="45"/>
        <v>27982508</v>
      </c>
      <c r="J184" s="47">
        <f t="shared" si="46"/>
        <v>58500</v>
      </c>
      <c r="K184" s="48">
        <f t="shared" si="56"/>
        <v>2981440</v>
      </c>
      <c r="L184" s="64" t="s">
        <v>50</v>
      </c>
    </row>
    <row r="185" spans="1:12" x14ac:dyDescent="0.25">
      <c r="A185" s="11">
        <v>179</v>
      </c>
      <c r="B185" s="15">
        <v>3202</v>
      </c>
      <c r="C185" s="33">
        <v>32</v>
      </c>
      <c r="D185" s="10" t="s">
        <v>13</v>
      </c>
      <c r="E185" s="10">
        <v>810</v>
      </c>
      <c r="F185" s="10">
        <f t="shared" si="48"/>
        <v>891.00000000000011</v>
      </c>
      <c r="G185" s="44">
        <f t="shared" ref="G185" si="57">G184</f>
        <v>30590</v>
      </c>
      <c r="H185" s="45">
        <f t="shared" si="55"/>
        <v>24777900</v>
      </c>
      <c r="I185" s="46">
        <f t="shared" si="45"/>
        <v>26760132</v>
      </c>
      <c r="J185" s="47">
        <f t="shared" si="46"/>
        <v>56000</v>
      </c>
      <c r="K185" s="48">
        <f t="shared" si="56"/>
        <v>2851200.0000000005</v>
      </c>
      <c r="L185" s="64" t="s">
        <v>50</v>
      </c>
    </row>
    <row r="186" spans="1:12" x14ac:dyDescent="0.25">
      <c r="A186" s="11">
        <v>180</v>
      </c>
      <c r="B186" s="15">
        <v>3203</v>
      </c>
      <c r="C186" s="33">
        <v>32</v>
      </c>
      <c r="D186" s="10" t="s">
        <v>13</v>
      </c>
      <c r="E186" s="10">
        <v>743</v>
      </c>
      <c r="F186" s="10">
        <f t="shared" si="48"/>
        <v>817.30000000000007</v>
      </c>
      <c r="G186" s="44">
        <f>G185</f>
        <v>30590</v>
      </c>
      <c r="H186" s="45">
        <f t="shared" si="55"/>
        <v>22728370</v>
      </c>
      <c r="I186" s="46">
        <f t="shared" si="45"/>
        <v>24546640</v>
      </c>
      <c r="J186" s="47">
        <f t="shared" si="46"/>
        <v>51000</v>
      </c>
      <c r="K186" s="48">
        <f t="shared" si="56"/>
        <v>2615360</v>
      </c>
      <c r="L186" s="64" t="s">
        <v>50</v>
      </c>
    </row>
    <row r="187" spans="1:12" x14ac:dyDescent="0.25">
      <c r="A187" s="11">
        <v>181</v>
      </c>
      <c r="B187" s="15">
        <v>3204</v>
      </c>
      <c r="C187" s="33">
        <v>32</v>
      </c>
      <c r="D187" s="10" t="s">
        <v>38</v>
      </c>
      <c r="E187" s="10">
        <v>596</v>
      </c>
      <c r="F187" s="10">
        <f t="shared" si="48"/>
        <v>655.6</v>
      </c>
      <c r="G187" s="44">
        <f>G186</f>
        <v>30590</v>
      </c>
      <c r="H187" s="45">
        <f t="shared" si="55"/>
        <v>18231640</v>
      </c>
      <c r="I187" s="46">
        <f t="shared" si="45"/>
        <v>19690171</v>
      </c>
      <c r="J187" s="47">
        <f t="shared" si="46"/>
        <v>41000</v>
      </c>
      <c r="K187" s="48">
        <f t="shared" si="56"/>
        <v>2097920</v>
      </c>
      <c r="L187" s="64" t="s">
        <v>50</v>
      </c>
    </row>
    <row r="188" spans="1:12" x14ac:dyDescent="0.25">
      <c r="A188" s="11">
        <v>182</v>
      </c>
      <c r="B188" s="15">
        <v>3205</v>
      </c>
      <c r="C188" s="33">
        <v>32</v>
      </c>
      <c r="D188" s="10" t="s">
        <v>38</v>
      </c>
      <c r="E188" s="10">
        <v>597</v>
      </c>
      <c r="F188" s="10">
        <f t="shared" si="48"/>
        <v>656.7</v>
      </c>
      <c r="G188" s="44">
        <f t="shared" si="51"/>
        <v>30590</v>
      </c>
      <c r="H188" s="45">
        <f t="shared" si="55"/>
        <v>18262230</v>
      </c>
      <c r="I188" s="46">
        <f t="shared" si="45"/>
        <v>19723208</v>
      </c>
      <c r="J188" s="47">
        <f t="shared" si="46"/>
        <v>41000</v>
      </c>
      <c r="K188" s="48">
        <f t="shared" si="56"/>
        <v>2101440</v>
      </c>
      <c r="L188" s="64" t="s">
        <v>50</v>
      </c>
    </row>
    <row r="189" spans="1:12" x14ac:dyDescent="0.25">
      <c r="A189" s="11">
        <v>183</v>
      </c>
      <c r="B189" s="15">
        <v>3206</v>
      </c>
      <c r="C189" s="33">
        <v>32</v>
      </c>
      <c r="D189" s="10" t="s">
        <v>13</v>
      </c>
      <c r="E189" s="10">
        <v>766</v>
      </c>
      <c r="F189" s="10">
        <f t="shared" si="48"/>
        <v>842.6</v>
      </c>
      <c r="G189" s="44">
        <f t="shared" si="51"/>
        <v>30590</v>
      </c>
      <c r="H189" s="45">
        <f t="shared" si="55"/>
        <v>23431940</v>
      </c>
      <c r="I189" s="46">
        <f t="shared" si="45"/>
        <v>25306495</v>
      </c>
      <c r="J189" s="47">
        <f t="shared" si="46"/>
        <v>52500</v>
      </c>
      <c r="K189" s="48">
        <f t="shared" si="56"/>
        <v>2696320</v>
      </c>
      <c r="L189" s="64" t="s">
        <v>50</v>
      </c>
    </row>
    <row r="190" spans="1:12" x14ac:dyDescent="0.25">
      <c r="A190" s="11">
        <v>184</v>
      </c>
      <c r="B190" s="15">
        <v>3301</v>
      </c>
      <c r="C190" s="33">
        <v>33</v>
      </c>
      <c r="D190" s="10" t="s">
        <v>13</v>
      </c>
      <c r="E190" s="10">
        <v>847</v>
      </c>
      <c r="F190" s="10">
        <f t="shared" si="48"/>
        <v>931.7</v>
      </c>
      <c r="G190" s="44">
        <f>G185+90</f>
        <v>30680</v>
      </c>
      <c r="H190" s="45">
        <f t="shared" si="55"/>
        <v>25985960</v>
      </c>
      <c r="I190" s="46">
        <f t="shared" si="45"/>
        <v>28064837</v>
      </c>
      <c r="J190" s="47">
        <f t="shared" si="46"/>
        <v>58500</v>
      </c>
      <c r="K190" s="48">
        <f t="shared" si="56"/>
        <v>2981440</v>
      </c>
      <c r="L190" s="64" t="s">
        <v>50</v>
      </c>
    </row>
    <row r="191" spans="1:12" x14ac:dyDescent="0.25">
      <c r="A191" s="11">
        <v>185</v>
      </c>
      <c r="B191" s="15">
        <v>3302</v>
      </c>
      <c r="C191" s="33">
        <v>33</v>
      </c>
      <c r="D191" s="10" t="s">
        <v>13</v>
      </c>
      <c r="E191" s="10">
        <v>810</v>
      </c>
      <c r="F191" s="10">
        <f t="shared" si="48"/>
        <v>891.00000000000011</v>
      </c>
      <c r="G191" s="44">
        <f t="shared" ref="G191" si="58">G190</f>
        <v>30680</v>
      </c>
      <c r="H191" s="45">
        <f t="shared" si="55"/>
        <v>24850800</v>
      </c>
      <c r="I191" s="46">
        <f t="shared" si="45"/>
        <v>26838864</v>
      </c>
      <c r="J191" s="47">
        <f t="shared" si="46"/>
        <v>56000</v>
      </c>
      <c r="K191" s="48">
        <f t="shared" si="56"/>
        <v>2851200.0000000005</v>
      </c>
      <c r="L191" s="64" t="s">
        <v>50</v>
      </c>
    </row>
    <row r="192" spans="1:12" x14ac:dyDescent="0.25">
      <c r="A192" s="11">
        <v>186</v>
      </c>
      <c r="B192" s="15">
        <v>3303</v>
      </c>
      <c r="C192" s="33">
        <v>33</v>
      </c>
      <c r="D192" s="10" t="s">
        <v>13</v>
      </c>
      <c r="E192" s="10">
        <v>743</v>
      </c>
      <c r="F192" s="10">
        <f t="shared" si="48"/>
        <v>817.30000000000007</v>
      </c>
      <c r="G192" s="44">
        <f>G191</f>
        <v>30680</v>
      </c>
      <c r="H192" s="45">
        <f t="shared" si="55"/>
        <v>22795240</v>
      </c>
      <c r="I192" s="46">
        <f t="shared" si="45"/>
        <v>24618859</v>
      </c>
      <c r="J192" s="47">
        <f t="shared" si="46"/>
        <v>51500</v>
      </c>
      <c r="K192" s="48">
        <f t="shared" si="56"/>
        <v>2615360</v>
      </c>
      <c r="L192" s="64" t="s">
        <v>50</v>
      </c>
    </row>
    <row r="193" spans="1:12" x14ac:dyDescent="0.25">
      <c r="A193" s="11">
        <v>187</v>
      </c>
      <c r="B193" s="15">
        <v>3304</v>
      </c>
      <c r="C193" s="33">
        <v>33</v>
      </c>
      <c r="D193" s="10" t="s">
        <v>38</v>
      </c>
      <c r="E193" s="10">
        <v>596</v>
      </c>
      <c r="F193" s="10">
        <f t="shared" si="48"/>
        <v>655.6</v>
      </c>
      <c r="G193" s="44">
        <f>G192</f>
        <v>30680</v>
      </c>
      <c r="H193" s="45">
        <f t="shared" si="55"/>
        <v>18285280</v>
      </c>
      <c r="I193" s="46">
        <f t="shared" si="45"/>
        <v>19748102</v>
      </c>
      <c r="J193" s="47">
        <f t="shared" si="46"/>
        <v>41000</v>
      </c>
      <c r="K193" s="48">
        <f t="shared" si="56"/>
        <v>2097920</v>
      </c>
      <c r="L193" s="64" t="s">
        <v>50</v>
      </c>
    </row>
    <row r="194" spans="1:12" x14ac:dyDescent="0.25">
      <c r="A194" s="11">
        <v>188</v>
      </c>
      <c r="B194" s="15">
        <v>3305</v>
      </c>
      <c r="C194" s="33">
        <v>33</v>
      </c>
      <c r="D194" s="10" t="s">
        <v>38</v>
      </c>
      <c r="E194" s="10">
        <v>597</v>
      </c>
      <c r="F194" s="10">
        <f t="shared" si="48"/>
        <v>656.7</v>
      </c>
      <c r="G194" s="44">
        <f t="shared" si="51"/>
        <v>30680</v>
      </c>
      <c r="H194" s="45">
        <f t="shared" si="55"/>
        <v>18315960</v>
      </c>
      <c r="I194" s="46">
        <f t="shared" si="45"/>
        <v>19781237</v>
      </c>
      <c r="J194" s="47">
        <f t="shared" si="46"/>
        <v>41000</v>
      </c>
      <c r="K194" s="48">
        <f t="shared" si="56"/>
        <v>2101440</v>
      </c>
      <c r="L194" s="64" t="s">
        <v>50</v>
      </c>
    </row>
    <row r="195" spans="1:12" x14ac:dyDescent="0.25">
      <c r="A195" s="11">
        <v>189</v>
      </c>
      <c r="B195" s="15">
        <v>3306</v>
      </c>
      <c r="C195" s="33">
        <v>33</v>
      </c>
      <c r="D195" s="10" t="s">
        <v>13</v>
      </c>
      <c r="E195" s="10">
        <v>766</v>
      </c>
      <c r="F195" s="10">
        <f t="shared" si="48"/>
        <v>842.6</v>
      </c>
      <c r="G195" s="44">
        <f t="shared" si="51"/>
        <v>30680</v>
      </c>
      <c r="H195" s="45">
        <f t="shared" si="55"/>
        <v>23500880</v>
      </c>
      <c r="I195" s="46">
        <f t="shared" si="45"/>
        <v>25380950</v>
      </c>
      <c r="J195" s="47">
        <f t="shared" si="46"/>
        <v>53000</v>
      </c>
      <c r="K195" s="48">
        <f t="shared" si="56"/>
        <v>2696320</v>
      </c>
      <c r="L195" s="64" t="s">
        <v>50</v>
      </c>
    </row>
    <row r="196" spans="1:12" x14ac:dyDescent="0.25">
      <c r="A196" s="11">
        <v>190</v>
      </c>
      <c r="B196" s="15">
        <v>3401</v>
      </c>
      <c r="C196" s="33">
        <v>34</v>
      </c>
      <c r="D196" s="10" t="s">
        <v>13</v>
      </c>
      <c r="E196" s="10">
        <v>847</v>
      </c>
      <c r="F196" s="10">
        <f t="shared" si="48"/>
        <v>931.7</v>
      </c>
      <c r="G196" s="44">
        <f>G191+90</f>
        <v>30770</v>
      </c>
      <c r="H196" s="45">
        <f t="shared" si="55"/>
        <v>26062190</v>
      </c>
      <c r="I196" s="46">
        <f t="shared" si="45"/>
        <v>28147165</v>
      </c>
      <c r="J196" s="47">
        <f t="shared" si="46"/>
        <v>58500</v>
      </c>
      <c r="K196" s="48">
        <f t="shared" si="56"/>
        <v>2981440</v>
      </c>
      <c r="L196" s="64" t="s">
        <v>50</v>
      </c>
    </row>
    <row r="197" spans="1:12" x14ac:dyDescent="0.25">
      <c r="A197" s="11">
        <v>191</v>
      </c>
      <c r="B197" s="15">
        <v>3402</v>
      </c>
      <c r="C197" s="33">
        <v>34</v>
      </c>
      <c r="D197" s="10" t="s">
        <v>13</v>
      </c>
      <c r="E197" s="10">
        <v>810</v>
      </c>
      <c r="F197" s="10">
        <f t="shared" si="48"/>
        <v>891.00000000000011</v>
      </c>
      <c r="G197" s="44">
        <f t="shared" ref="G197" si="59">G196</f>
        <v>30770</v>
      </c>
      <c r="H197" s="45">
        <f t="shared" si="55"/>
        <v>24923700</v>
      </c>
      <c r="I197" s="46">
        <f t="shared" si="45"/>
        <v>26917596</v>
      </c>
      <c r="J197" s="47">
        <f t="shared" si="46"/>
        <v>56000</v>
      </c>
      <c r="K197" s="48">
        <f t="shared" si="56"/>
        <v>2851200.0000000005</v>
      </c>
      <c r="L197" s="64" t="s">
        <v>50</v>
      </c>
    </row>
    <row r="198" spans="1:12" x14ac:dyDescent="0.25">
      <c r="A198" s="11">
        <v>192</v>
      </c>
      <c r="B198" s="15">
        <v>3403</v>
      </c>
      <c r="C198" s="33">
        <v>34</v>
      </c>
      <c r="D198" s="10" t="s">
        <v>13</v>
      </c>
      <c r="E198" s="10">
        <v>743</v>
      </c>
      <c r="F198" s="10">
        <f t="shared" si="48"/>
        <v>817.30000000000007</v>
      </c>
      <c r="G198" s="44">
        <f>G197</f>
        <v>30770</v>
      </c>
      <c r="H198" s="45">
        <f t="shared" si="55"/>
        <v>22862110</v>
      </c>
      <c r="I198" s="46">
        <f t="shared" si="45"/>
        <v>24691079</v>
      </c>
      <c r="J198" s="47">
        <f t="shared" si="46"/>
        <v>51500</v>
      </c>
      <c r="K198" s="48">
        <f t="shared" si="56"/>
        <v>2615360</v>
      </c>
      <c r="L198" s="64" t="s">
        <v>50</v>
      </c>
    </row>
    <row r="199" spans="1:12" x14ac:dyDescent="0.25">
      <c r="A199" s="11">
        <v>193</v>
      </c>
      <c r="B199" s="15">
        <v>3404</v>
      </c>
      <c r="C199" s="33">
        <v>34</v>
      </c>
      <c r="D199" s="10" t="s">
        <v>38</v>
      </c>
      <c r="E199" s="10">
        <v>596</v>
      </c>
      <c r="F199" s="10">
        <f t="shared" si="48"/>
        <v>655.6</v>
      </c>
      <c r="G199" s="44">
        <f>G198</f>
        <v>30770</v>
      </c>
      <c r="H199" s="45">
        <f t="shared" si="55"/>
        <v>18338920</v>
      </c>
      <c r="I199" s="46">
        <f t="shared" si="45"/>
        <v>19806034</v>
      </c>
      <c r="J199" s="47">
        <f t="shared" si="46"/>
        <v>41500</v>
      </c>
      <c r="K199" s="48">
        <f t="shared" si="56"/>
        <v>2097920</v>
      </c>
      <c r="L199" s="64" t="s">
        <v>50</v>
      </c>
    </row>
    <row r="200" spans="1:12" x14ac:dyDescent="0.25">
      <c r="A200" s="11">
        <v>194</v>
      </c>
      <c r="B200" s="15">
        <v>3405</v>
      </c>
      <c r="C200" s="33">
        <v>34</v>
      </c>
      <c r="D200" s="10" t="s">
        <v>38</v>
      </c>
      <c r="E200" s="10">
        <v>597</v>
      </c>
      <c r="F200" s="10">
        <f t="shared" si="48"/>
        <v>656.7</v>
      </c>
      <c r="G200" s="44">
        <f t="shared" si="51"/>
        <v>30770</v>
      </c>
      <c r="H200" s="45">
        <f t="shared" si="55"/>
        <v>18369690</v>
      </c>
      <c r="I200" s="46">
        <f t="shared" si="45"/>
        <v>19839265</v>
      </c>
      <c r="J200" s="47">
        <f t="shared" si="46"/>
        <v>41500</v>
      </c>
      <c r="K200" s="48">
        <f t="shared" si="56"/>
        <v>2101440</v>
      </c>
      <c r="L200" s="64" t="s">
        <v>50</v>
      </c>
    </row>
    <row r="201" spans="1:12" x14ac:dyDescent="0.25">
      <c r="A201" s="11">
        <v>195</v>
      </c>
      <c r="B201" s="15">
        <v>3406</v>
      </c>
      <c r="C201" s="33">
        <v>34</v>
      </c>
      <c r="D201" s="10" t="s">
        <v>13</v>
      </c>
      <c r="E201" s="10">
        <v>766</v>
      </c>
      <c r="F201" s="10">
        <f t="shared" si="48"/>
        <v>842.6</v>
      </c>
      <c r="G201" s="44">
        <f t="shared" si="51"/>
        <v>30770</v>
      </c>
      <c r="H201" s="45">
        <f t="shared" si="55"/>
        <v>23569820</v>
      </c>
      <c r="I201" s="46">
        <f t="shared" si="45"/>
        <v>25455406</v>
      </c>
      <c r="J201" s="47">
        <f t="shared" si="46"/>
        <v>53000</v>
      </c>
      <c r="K201" s="48">
        <f t="shared" si="56"/>
        <v>2696320</v>
      </c>
      <c r="L201" s="64" t="s">
        <v>50</v>
      </c>
    </row>
    <row r="202" spans="1:12" x14ac:dyDescent="0.25">
      <c r="A202" s="11">
        <v>196</v>
      </c>
      <c r="B202" s="15">
        <v>3501</v>
      </c>
      <c r="C202" s="33">
        <v>35</v>
      </c>
      <c r="D202" s="10" t="s">
        <v>13</v>
      </c>
      <c r="E202" s="10">
        <v>847</v>
      </c>
      <c r="F202" s="10">
        <f t="shared" si="48"/>
        <v>931.7</v>
      </c>
      <c r="G202" s="44">
        <f>G197+90</f>
        <v>30860</v>
      </c>
      <c r="H202" s="45">
        <f t="shared" si="55"/>
        <v>26138420</v>
      </c>
      <c r="I202" s="46">
        <f t="shared" si="45"/>
        <v>28229494</v>
      </c>
      <c r="J202" s="47">
        <f t="shared" si="46"/>
        <v>59000</v>
      </c>
      <c r="K202" s="48">
        <f t="shared" si="56"/>
        <v>2981440</v>
      </c>
      <c r="L202" s="64" t="s">
        <v>50</v>
      </c>
    </row>
    <row r="203" spans="1:12" x14ac:dyDescent="0.25">
      <c r="A203" s="11">
        <v>197</v>
      </c>
      <c r="B203" s="15">
        <v>3502</v>
      </c>
      <c r="C203" s="33">
        <v>35</v>
      </c>
      <c r="D203" s="10" t="s">
        <v>13</v>
      </c>
      <c r="E203" s="10">
        <v>810</v>
      </c>
      <c r="F203" s="10">
        <f t="shared" si="48"/>
        <v>891.00000000000011</v>
      </c>
      <c r="G203" s="44">
        <f t="shared" ref="G203" si="60">G202</f>
        <v>30860</v>
      </c>
      <c r="H203" s="45">
        <f t="shared" ref="H203:H207" si="61">E203*G203</f>
        <v>24996600</v>
      </c>
      <c r="I203" s="46">
        <f t="shared" si="45"/>
        <v>26996328</v>
      </c>
      <c r="J203" s="47">
        <f t="shared" si="46"/>
        <v>56000</v>
      </c>
      <c r="K203" s="48">
        <f t="shared" ref="K203:K207" si="62">F203*3200</f>
        <v>2851200.0000000005</v>
      </c>
      <c r="L203" s="64" t="s">
        <v>50</v>
      </c>
    </row>
    <row r="204" spans="1:12" x14ac:dyDescent="0.25">
      <c r="A204" s="11">
        <v>198</v>
      </c>
      <c r="B204" s="15">
        <v>3503</v>
      </c>
      <c r="C204" s="33">
        <v>35</v>
      </c>
      <c r="D204" s="10" t="s">
        <v>13</v>
      </c>
      <c r="E204" s="10">
        <v>743</v>
      </c>
      <c r="F204" s="10">
        <f t="shared" si="48"/>
        <v>817.30000000000007</v>
      </c>
      <c r="G204" s="44">
        <f>G203</f>
        <v>30860</v>
      </c>
      <c r="H204" s="45">
        <f t="shared" si="61"/>
        <v>22928980</v>
      </c>
      <c r="I204" s="46">
        <f t="shared" si="45"/>
        <v>24763298</v>
      </c>
      <c r="J204" s="47">
        <f t="shared" si="46"/>
        <v>51500</v>
      </c>
      <c r="K204" s="48">
        <f t="shared" si="62"/>
        <v>2615360</v>
      </c>
      <c r="L204" s="64" t="s">
        <v>50</v>
      </c>
    </row>
    <row r="205" spans="1:12" x14ac:dyDescent="0.25">
      <c r="A205" s="11">
        <v>199</v>
      </c>
      <c r="B205" s="15">
        <v>3504</v>
      </c>
      <c r="C205" s="33">
        <v>35</v>
      </c>
      <c r="D205" s="10" t="s">
        <v>38</v>
      </c>
      <c r="E205" s="10">
        <v>596</v>
      </c>
      <c r="F205" s="10">
        <f t="shared" si="48"/>
        <v>655.6</v>
      </c>
      <c r="G205" s="44">
        <f>G204</f>
        <v>30860</v>
      </c>
      <c r="H205" s="45">
        <f t="shared" si="61"/>
        <v>18392560</v>
      </c>
      <c r="I205" s="46">
        <f t="shared" si="45"/>
        <v>19863965</v>
      </c>
      <c r="J205" s="47">
        <f t="shared" si="46"/>
        <v>41500</v>
      </c>
      <c r="K205" s="48">
        <f t="shared" si="62"/>
        <v>2097920</v>
      </c>
      <c r="L205" s="64" t="s">
        <v>50</v>
      </c>
    </row>
    <row r="206" spans="1:12" x14ac:dyDescent="0.25">
      <c r="A206" s="11">
        <v>200</v>
      </c>
      <c r="B206" s="15">
        <v>3505</v>
      </c>
      <c r="C206" s="33">
        <v>35</v>
      </c>
      <c r="D206" s="10" t="s">
        <v>38</v>
      </c>
      <c r="E206" s="10">
        <v>597</v>
      </c>
      <c r="F206" s="10">
        <f t="shared" si="48"/>
        <v>656.7</v>
      </c>
      <c r="G206" s="44">
        <f t="shared" si="51"/>
        <v>30860</v>
      </c>
      <c r="H206" s="45">
        <f t="shared" si="61"/>
        <v>18423420</v>
      </c>
      <c r="I206" s="46">
        <f t="shared" si="45"/>
        <v>19897294</v>
      </c>
      <c r="J206" s="47">
        <f t="shared" si="46"/>
        <v>41500</v>
      </c>
      <c r="K206" s="48">
        <f t="shared" si="62"/>
        <v>2101440</v>
      </c>
      <c r="L206" s="64" t="s">
        <v>50</v>
      </c>
    </row>
    <row r="207" spans="1:12" x14ac:dyDescent="0.25">
      <c r="A207" s="11">
        <v>201</v>
      </c>
      <c r="B207" s="15">
        <v>3506</v>
      </c>
      <c r="C207" s="33">
        <v>35</v>
      </c>
      <c r="D207" s="10" t="s">
        <v>13</v>
      </c>
      <c r="E207" s="10">
        <v>766</v>
      </c>
      <c r="F207" s="10">
        <f t="shared" si="48"/>
        <v>842.6</v>
      </c>
      <c r="G207" s="44">
        <f t="shared" si="51"/>
        <v>30860</v>
      </c>
      <c r="H207" s="45">
        <f t="shared" si="61"/>
        <v>23638760</v>
      </c>
      <c r="I207" s="46">
        <f t="shared" si="45"/>
        <v>25529861</v>
      </c>
      <c r="J207" s="47">
        <f t="shared" si="46"/>
        <v>53000</v>
      </c>
      <c r="K207" s="48">
        <f t="shared" si="62"/>
        <v>2696320</v>
      </c>
      <c r="L207" s="64" t="s">
        <v>50</v>
      </c>
    </row>
    <row r="208" spans="1:12" x14ac:dyDescent="0.25">
      <c r="A208" s="69" t="s">
        <v>26</v>
      </c>
      <c r="B208" s="70"/>
      <c r="C208" s="70"/>
      <c r="D208" s="71"/>
      <c r="E208" s="67">
        <f t="shared" ref="E208:F208" si="63">SUM(E172:E207)</f>
        <v>26154</v>
      </c>
      <c r="F208" s="65">
        <f t="shared" si="63"/>
        <v>28769.399999999998</v>
      </c>
      <c r="G208" s="68"/>
      <c r="H208" s="49">
        <f t="shared" ref="H208:K208" si="64">SUM(H172:H207)</f>
        <v>750765520</v>
      </c>
      <c r="I208" s="50">
        <f t="shared" si="64"/>
        <v>810826762</v>
      </c>
      <c r="J208" s="51"/>
      <c r="K208" s="52">
        <f t="shared" si="64"/>
        <v>92062080</v>
      </c>
    </row>
    <row r="209" spans="3:15" x14ac:dyDescent="0.25">
      <c r="C209" s="20"/>
      <c r="D209" s="32"/>
    </row>
    <row r="210" spans="3:15" x14ac:dyDescent="0.25">
      <c r="C210" s="20"/>
      <c r="D210" s="32"/>
    </row>
    <row r="211" spans="3:15" x14ac:dyDescent="0.25">
      <c r="C211" s="20"/>
      <c r="D211" s="32"/>
      <c r="N211" s="76">
        <f>H208+H168</f>
        <v>2065526580</v>
      </c>
      <c r="O211" s="76">
        <f>I208+I168</f>
        <v>2230768707</v>
      </c>
    </row>
    <row r="212" spans="3:15" x14ac:dyDescent="0.25">
      <c r="C212" s="20"/>
      <c r="D212" s="32"/>
    </row>
    <row r="213" spans="3:15" x14ac:dyDescent="0.25">
      <c r="C213" s="20"/>
      <c r="D213" s="32"/>
    </row>
    <row r="214" spans="3:15" x14ac:dyDescent="0.25">
      <c r="C214" s="20"/>
      <c r="D214" s="32"/>
    </row>
  </sheetData>
  <mergeCells count="4">
    <mergeCell ref="A168:D168"/>
    <mergeCell ref="A1:K1"/>
    <mergeCell ref="A170:K170"/>
    <mergeCell ref="A208:D208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BEE01-2C36-43FB-9D3D-C895C5876800}">
  <dimension ref="A1:M112"/>
  <sheetViews>
    <sheetView topLeftCell="A83" zoomScale="145" zoomScaleNormal="145" workbookViewId="0">
      <selection activeCell="H106" sqref="H106:I106"/>
    </sheetView>
  </sheetViews>
  <sheetFormatPr defaultRowHeight="15" x14ac:dyDescent="0.25"/>
  <cols>
    <col min="1" max="1" width="4.140625" style="12" customWidth="1"/>
    <col min="2" max="2" width="6.28515625" style="14" customWidth="1"/>
    <col min="3" max="3" width="5.140625" style="17" customWidth="1"/>
    <col min="4" max="4" width="7.140625" style="33" customWidth="1"/>
    <col min="5" max="5" width="7" style="31" customWidth="1"/>
    <col min="6" max="6" width="6.42578125" style="13" customWidth="1"/>
    <col min="7" max="7" width="7.140625" customWidth="1"/>
    <col min="8" max="8" width="14" customWidth="1"/>
    <col min="9" max="9" width="14.42578125" customWidth="1"/>
    <col min="10" max="10" width="8" customWidth="1"/>
    <col min="11" max="11" width="12.28515625" customWidth="1"/>
    <col min="12" max="12" width="11.140625" customWidth="1"/>
    <col min="13" max="13" width="10.28515625" style="1" bestFit="1" customWidth="1"/>
  </cols>
  <sheetData>
    <row r="1" spans="1:12" ht="18" x14ac:dyDescent="0.25">
      <c r="A1" s="59" t="s">
        <v>54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2" ht="52.5" customHeight="1" x14ac:dyDescent="0.25">
      <c r="A2" s="36" t="s">
        <v>1</v>
      </c>
      <c r="B2" s="37" t="s">
        <v>0</v>
      </c>
      <c r="C2" s="38" t="s">
        <v>2</v>
      </c>
      <c r="D2" s="38" t="s">
        <v>12</v>
      </c>
      <c r="E2" s="39" t="s">
        <v>48</v>
      </c>
      <c r="F2" s="39" t="s">
        <v>11</v>
      </c>
      <c r="G2" s="40" t="s">
        <v>27</v>
      </c>
      <c r="H2" s="41" t="s">
        <v>28</v>
      </c>
      <c r="I2" s="42" t="s">
        <v>29</v>
      </c>
      <c r="J2" s="43" t="s">
        <v>30</v>
      </c>
      <c r="K2" s="43" t="s">
        <v>31</v>
      </c>
      <c r="L2" s="72" t="s">
        <v>49</v>
      </c>
    </row>
    <row r="3" spans="1:12" x14ac:dyDescent="0.25">
      <c r="A3" s="11">
        <v>1</v>
      </c>
      <c r="B3" s="15">
        <v>101</v>
      </c>
      <c r="C3" s="33">
        <v>1</v>
      </c>
      <c r="D3" s="10" t="s">
        <v>13</v>
      </c>
      <c r="E3" s="10">
        <v>847</v>
      </c>
      <c r="F3" s="10">
        <f>E3*1.1</f>
        <v>931.7</v>
      </c>
      <c r="G3" s="44">
        <v>27800</v>
      </c>
      <c r="H3" s="45">
        <f>E3*G3</f>
        <v>23546600</v>
      </c>
      <c r="I3" s="46">
        <f>ROUND(H3*1.08,0)</f>
        <v>25430328</v>
      </c>
      <c r="J3" s="47">
        <f t="shared" ref="J3:J67" si="0">MROUND((I3*0.025/12),500)</f>
        <v>53000</v>
      </c>
      <c r="K3" s="48">
        <f t="shared" ref="K3:K15" si="1">F3*3200</f>
        <v>2981440</v>
      </c>
      <c r="L3" s="68" t="s">
        <v>50</v>
      </c>
    </row>
    <row r="4" spans="1:12" x14ac:dyDescent="0.25">
      <c r="A4" s="11">
        <v>2</v>
      </c>
      <c r="B4" s="15">
        <v>102</v>
      </c>
      <c r="C4" s="33">
        <v>1</v>
      </c>
      <c r="D4" s="10" t="s">
        <v>13</v>
      </c>
      <c r="E4" s="10">
        <v>810</v>
      </c>
      <c r="F4" s="10">
        <f t="shared" ref="F4:F15" si="2">E4*1.1</f>
        <v>891.00000000000011</v>
      </c>
      <c r="G4" s="44">
        <v>27800</v>
      </c>
      <c r="H4" s="45">
        <f t="shared" ref="H4:H15" si="3">E4*G4</f>
        <v>22518000</v>
      </c>
      <c r="I4" s="46">
        <f t="shared" ref="I4:I15" si="4">ROUND(H4*1.08,0)</f>
        <v>24319440</v>
      </c>
      <c r="J4" s="47">
        <f t="shared" si="0"/>
        <v>50500</v>
      </c>
      <c r="K4" s="48">
        <f t="shared" si="1"/>
        <v>2851200.0000000005</v>
      </c>
      <c r="L4" s="68" t="s">
        <v>50</v>
      </c>
    </row>
    <row r="5" spans="1:12" x14ac:dyDescent="0.25">
      <c r="A5" s="11">
        <v>3</v>
      </c>
      <c r="B5" s="15">
        <v>103</v>
      </c>
      <c r="C5" s="33">
        <v>1</v>
      </c>
      <c r="D5" s="10" t="s">
        <v>47</v>
      </c>
      <c r="E5" s="10">
        <v>311</v>
      </c>
      <c r="F5" s="10">
        <f t="shared" si="2"/>
        <v>342.1</v>
      </c>
      <c r="G5" s="44">
        <v>27800</v>
      </c>
      <c r="H5" s="45">
        <f t="shared" si="3"/>
        <v>8645800</v>
      </c>
      <c r="I5" s="46">
        <f t="shared" si="4"/>
        <v>9337464</v>
      </c>
      <c r="J5" s="47">
        <f t="shared" si="0"/>
        <v>19500</v>
      </c>
      <c r="K5" s="48">
        <f t="shared" si="1"/>
        <v>1094720</v>
      </c>
      <c r="L5" s="68" t="s">
        <v>50</v>
      </c>
    </row>
    <row r="6" spans="1:12" x14ac:dyDescent="0.25">
      <c r="A6" s="11">
        <v>4</v>
      </c>
      <c r="B6" s="15">
        <v>104</v>
      </c>
      <c r="C6" s="33">
        <v>1</v>
      </c>
      <c r="D6" s="10" t="s">
        <v>47</v>
      </c>
      <c r="E6" s="10">
        <v>359</v>
      </c>
      <c r="F6" s="10">
        <f t="shared" si="2"/>
        <v>394.90000000000003</v>
      </c>
      <c r="G6" s="44">
        <v>27800</v>
      </c>
      <c r="H6" s="45">
        <f t="shared" si="3"/>
        <v>9980200</v>
      </c>
      <c r="I6" s="46">
        <f t="shared" si="4"/>
        <v>10778616</v>
      </c>
      <c r="J6" s="47">
        <f t="shared" si="0"/>
        <v>22500</v>
      </c>
      <c r="K6" s="48">
        <f t="shared" si="1"/>
        <v>1263680</v>
      </c>
      <c r="L6" s="68" t="s">
        <v>50</v>
      </c>
    </row>
    <row r="7" spans="1:12" s="1" customFormat="1" x14ac:dyDescent="0.25">
      <c r="A7" s="11">
        <v>5</v>
      </c>
      <c r="B7" s="15">
        <v>202</v>
      </c>
      <c r="C7" s="33">
        <v>2</v>
      </c>
      <c r="D7" s="10" t="s">
        <v>13</v>
      </c>
      <c r="E7" s="10">
        <v>810</v>
      </c>
      <c r="F7" s="10">
        <f t="shared" si="2"/>
        <v>891.00000000000011</v>
      </c>
      <c r="G7" s="44">
        <v>27890</v>
      </c>
      <c r="H7" s="45">
        <f t="shared" si="3"/>
        <v>22590900</v>
      </c>
      <c r="I7" s="46">
        <f t="shared" si="4"/>
        <v>24398172</v>
      </c>
      <c r="J7" s="47">
        <f t="shared" si="0"/>
        <v>51000</v>
      </c>
      <c r="K7" s="48">
        <f t="shared" si="1"/>
        <v>2851200.0000000005</v>
      </c>
      <c r="L7" s="68" t="s">
        <v>50</v>
      </c>
    </row>
    <row r="8" spans="1:12" s="1" customFormat="1" x14ac:dyDescent="0.25">
      <c r="A8" s="11">
        <v>6</v>
      </c>
      <c r="B8" s="15">
        <v>203</v>
      </c>
      <c r="C8" s="33">
        <v>2</v>
      </c>
      <c r="D8" s="10" t="s">
        <v>47</v>
      </c>
      <c r="E8" s="10">
        <v>429</v>
      </c>
      <c r="F8" s="10">
        <f t="shared" si="2"/>
        <v>471.90000000000003</v>
      </c>
      <c r="G8" s="44">
        <v>27890</v>
      </c>
      <c r="H8" s="45">
        <f t="shared" si="3"/>
        <v>11964810</v>
      </c>
      <c r="I8" s="46">
        <f t="shared" si="4"/>
        <v>12921995</v>
      </c>
      <c r="J8" s="47">
        <f t="shared" si="0"/>
        <v>27000</v>
      </c>
      <c r="K8" s="48">
        <f t="shared" si="1"/>
        <v>1510080</v>
      </c>
      <c r="L8" s="68" t="s">
        <v>50</v>
      </c>
    </row>
    <row r="9" spans="1:12" s="1" customFormat="1" x14ac:dyDescent="0.25">
      <c r="A9" s="11">
        <v>7</v>
      </c>
      <c r="B9" s="15">
        <v>204</v>
      </c>
      <c r="C9" s="33">
        <v>2</v>
      </c>
      <c r="D9" s="10" t="s">
        <v>47</v>
      </c>
      <c r="E9" s="10">
        <v>359</v>
      </c>
      <c r="F9" s="10">
        <f t="shared" si="2"/>
        <v>394.90000000000003</v>
      </c>
      <c r="G9" s="44">
        <v>27890</v>
      </c>
      <c r="H9" s="45">
        <f t="shared" si="3"/>
        <v>10012510</v>
      </c>
      <c r="I9" s="46">
        <f t="shared" si="4"/>
        <v>10813511</v>
      </c>
      <c r="J9" s="47">
        <f t="shared" si="0"/>
        <v>22500</v>
      </c>
      <c r="K9" s="48">
        <f t="shared" si="1"/>
        <v>1263680</v>
      </c>
      <c r="L9" s="68" t="s">
        <v>50</v>
      </c>
    </row>
    <row r="10" spans="1:12" s="1" customFormat="1" x14ac:dyDescent="0.25">
      <c r="A10" s="11">
        <v>8</v>
      </c>
      <c r="B10" s="15">
        <v>303</v>
      </c>
      <c r="C10" s="33">
        <v>3</v>
      </c>
      <c r="D10" s="10" t="s">
        <v>13</v>
      </c>
      <c r="E10" s="10">
        <v>743</v>
      </c>
      <c r="F10" s="10">
        <f t="shared" si="2"/>
        <v>817.30000000000007</v>
      </c>
      <c r="G10" s="44">
        <v>27980</v>
      </c>
      <c r="H10" s="45">
        <f t="shared" si="3"/>
        <v>20789140</v>
      </c>
      <c r="I10" s="46">
        <f t="shared" si="4"/>
        <v>22452271</v>
      </c>
      <c r="J10" s="47">
        <f t="shared" si="0"/>
        <v>47000</v>
      </c>
      <c r="K10" s="48">
        <f t="shared" si="1"/>
        <v>2615360</v>
      </c>
      <c r="L10" s="68" t="s">
        <v>50</v>
      </c>
    </row>
    <row r="11" spans="1:12" s="1" customFormat="1" x14ac:dyDescent="0.25">
      <c r="A11" s="11">
        <v>9</v>
      </c>
      <c r="B11" s="15" t="s">
        <v>45</v>
      </c>
      <c r="C11" s="33">
        <v>3</v>
      </c>
      <c r="D11" s="10" t="s">
        <v>47</v>
      </c>
      <c r="E11" s="10">
        <v>165</v>
      </c>
      <c r="F11" s="10">
        <f t="shared" si="2"/>
        <v>181.50000000000003</v>
      </c>
      <c r="G11" s="44">
        <v>27980</v>
      </c>
      <c r="H11" s="45">
        <f t="shared" si="3"/>
        <v>4616700</v>
      </c>
      <c r="I11" s="46">
        <f t="shared" si="4"/>
        <v>4986036</v>
      </c>
      <c r="J11" s="47">
        <f t="shared" si="0"/>
        <v>10500</v>
      </c>
      <c r="K11" s="48">
        <f t="shared" si="1"/>
        <v>580800.00000000012</v>
      </c>
      <c r="L11" s="68" t="s">
        <v>50</v>
      </c>
    </row>
    <row r="12" spans="1:12" s="1" customFormat="1" x14ac:dyDescent="0.25">
      <c r="A12" s="11">
        <v>10</v>
      </c>
      <c r="B12" s="15">
        <v>404</v>
      </c>
      <c r="C12" s="33">
        <v>4</v>
      </c>
      <c r="D12" s="10" t="s">
        <v>38</v>
      </c>
      <c r="E12" s="10">
        <v>596</v>
      </c>
      <c r="F12" s="10">
        <f t="shared" si="2"/>
        <v>655.6</v>
      </c>
      <c r="G12" s="44">
        <v>28070</v>
      </c>
      <c r="H12" s="45">
        <f t="shared" si="3"/>
        <v>16729720</v>
      </c>
      <c r="I12" s="46">
        <f t="shared" si="4"/>
        <v>18068098</v>
      </c>
      <c r="J12" s="47">
        <f t="shared" si="0"/>
        <v>37500</v>
      </c>
      <c r="K12" s="48">
        <f t="shared" si="1"/>
        <v>2097920</v>
      </c>
      <c r="L12" s="68" t="s">
        <v>50</v>
      </c>
    </row>
    <row r="13" spans="1:12" s="1" customFormat="1" x14ac:dyDescent="0.25">
      <c r="A13" s="11">
        <v>11</v>
      </c>
      <c r="B13" s="15">
        <v>405</v>
      </c>
      <c r="C13" s="33">
        <v>4</v>
      </c>
      <c r="D13" s="10" t="s">
        <v>38</v>
      </c>
      <c r="E13" s="10">
        <v>597</v>
      </c>
      <c r="F13" s="10">
        <f t="shared" si="2"/>
        <v>656.7</v>
      </c>
      <c r="G13" s="44">
        <v>28070</v>
      </c>
      <c r="H13" s="45">
        <f t="shared" si="3"/>
        <v>16757790</v>
      </c>
      <c r="I13" s="46">
        <f t="shared" si="4"/>
        <v>18098413</v>
      </c>
      <c r="J13" s="47">
        <f t="shared" si="0"/>
        <v>37500</v>
      </c>
      <c r="K13" s="48">
        <f t="shared" si="1"/>
        <v>2101440</v>
      </c>
      <c r="L13" s="68" t="s">
        <v>50</v>
      </c>
    </row>
    <row r="14" spans="1:12" s="1" customFormat="1" x14ac:dyDescent="0.25">
      <c r="A14" s="11">
        <v>12</v>
      </c>
      <c r="B14" s="15">
        <v>505</v>
      </c>
      <c r="C14" s="33">
        <v>5</v>
      </c>
      <c r="D14" s="10" t="s">
        <v>38</v>
      </c>
      <c r="E14" s="10">
        <v>597</v>
      </c>
      <c r="F14" s="10">
        <f t="shared" si="2"/>
        <v>656.7</v>
      </c>
      <c r="G14" s="44">
        <v>28160</v>
      </c>
      <c r="H14" s="45">
        <f t="shared" si="3"/>
        <v>16811520</v>
      </c>
      <c r="I14" s="46">
        <f t="shared" si="4"/>
        <v>18156442</v>
      </c>
      <c r="J14" s="47">
        <f t="shared" si="0"/>
        <v>38000</v>
      </c>
      <c r="K14" s="48">
        <f t="shared" si="1"/>
        <v>2101440</v>
      </c>
      <c r="L14" s="68" t="s">
        <v>50</v>
      </c>
    </row>
    <row r="15" spans="1:12" s="1" customFormat="1" x14ac:dyDescent="0.25">
      <c r="A15" s="11">
        <v>13</v>
      </c>
      <c r="B15" s="15">
        <v>506</v>
      </c>
      <c r="C15" s="33">
        <v>5</v>
      </c>
      <c r="D15" s="10" t="s">
        <v>13</v>
      </c>
      <c r="E15" s="10">
        <v>766</v>
      </c>
      <c r="F15" s="10">
        <f t="shared" si="2"/>
        <v>842.6</v>
      </c>
      <c r="G15" s="44">
        <v>28160</v>
      </c>
      <c r="H15" s="45">
        <f t="shared" si="3"/>
        <v>21570560</v>
      </c>
      <c r="I15" s="46">
        <f t="shared" si="4"/>
        <v>23296205</v>
      </c>
      <c r="J15" s="47">
        <f t="shared" si="0"/>
        <v>48500</v>
      </c>
      <c r="K15" s="48">
        <f t="shared" si="1"/>
        <v>2696320</v>
      </c>
      <c r="L15" s="68" t="s">
        <v>50</v>
      </c>
    </row>
    <row r="16" spans="1:12" s="1" customFormat="1" x14ac:dyDescent="0.25">
      <c r="A16" s="11">
        <v>14</v>
      </c>
      <c r="B16" s="15">
        <v>1205</v>
      </c>
      <c r="C16" s="33">
        <v>12</v>
      </c>
      <c r="D16" s="10" t="s">
        <v>38</v>
      </c>
      <c r="E16" s="10">
        <v>597</v>
      </c>
      <c r="F16" s="10">
        <f t="shared" ref="F16:F41" si="5">E16*1.1</f>
        <v>656.7</v>
      </c>
      <c r="G16" s="44">
        <v>28790</v>
      </c>
      <c r="H16" s="45">
        <f t="shared" ref="H16:H42" si="6">E16*G16</f>
        <v>17187630</v>
      </c>
      <c r="I16" s="46">
        <f t="shared" ref="I16:I41" si="7">ROUND(H16*1.08,0)</f>
        <v>18562640</v>
      </c>
      <c r="J16" s="47">
        <f t="shared" si="0"/>
        <v>38500</v>
      </c>
      <c r="K16" s="48">
        <f t="shared" ref="K16:K40" si="8">F16*3200</f>
        <v>2101440</v>
      </c>
      <c r="L16" s="73" t="s">
        <v>50</v>
      </c>
    </row>
    <row r="17" spans="1:12" s="1" customFormat="1" x14ac:dyDescent="0.25">
      <c r="A17" s="11">
        <v>15</v>
      </c>
      <c r="B17" s="15">
        <v>1305</v>
      </c>
      <c r="C17" s="33">
        <v>13</v>
      </c>
      <c r="D17" s="10" t="s">
        <v>38</v>
      </c>
      <c r="E17" s="10">
        <v>597</v>
      </c>
      <c r="F17" s="10">
        <f t="shared" si="5"/>
        <v>656.7</v>
      </c>
      <c r="G17" s="44">
        <v>28880</v>
      </c>
      <c r="H17" s="45">
        <f t="shared" si="6"/>
        <v>17241360</v>
      </c>
      <c r="I17" s="46">
        <f t="shared" si="7"/>
        <v>18620669</v>
      </c>
      <c r="J17" s="47">
        <f t="shared" si="0"/>
        <v>39000</v>
      </c>
      <c r="K17" s="48">
        <f t="shared" si="8"/>
        <v>2101440</v>
      </c>
      <c r="L17" s="73" t="s">
        <v>50</v>
      </c>
    </row>
    <row r="18" spans="1:12" s="1" customFormat="1" x14ac:dyDescent="0.25">
      <c r="A18" s="11">
        <v>16</v>
      </c>
      <c r="B18" s="15">
        <v>1502</v>
      </c>
      <c r="C18" s="33">
        <v>15</v>
      </c>
      <c r="D18" s="10" t="s">
        <v>13</v>
      </c>
      <c r="E18" s="10">
        <v>810</v>
      </c>
      <c r="F18" s="10">
        <f t="shared" si="5"/>
        <v>891.00000000000011</v>
      </c>
      <c r="G18" s="44">
        <v>29060</v>
      </c>
      <c r="H18" s="45">
        <f t="shared" si="6"/>
        <v>23538600</v>
      </c>
      <c r="I18" s="46">
        <f t="shared" si="7"/>
        <v>25421688</v>
      </c>
      <c r="J18" s="47">
        <f t="shared" si="0"/>
        <v>53000</v>
      </c>
      <c r="K18" s="48">
        <f t="shared" si="8"/>
        <v>2851200.0000000005</v>
      </c>
      <c r="L18" s="73" t="s">
        <v>50</v>
      </c>
    </row>
    <row r="19" spans="1:12" s="1" customFormat="1" x14ac:dyDescent="0.25">
      <c r="A19" s="11">
        <v>17</v>
      </c>
      <c r="B19" s="15">
        <v>1602</v>
      </c>
      <c r="C19" s="33">
        <v>16</v>
      </c>
      <c r="D19" s="10" t="s">
        <v>13</v>
      </c>
      <c r="E19" s="10">
        <v>810</v>
      </c>
      <c r="F19" s="10">
        <f t="shared" si="5"/>
        <v>891.00000000000011</v>
      </c>
      <c r="G19" s="44">
        <v>29150</v>
      </c>
      <c r="H19" s="45">
        <f t="shared" si="6"/>
        <v>23611500</v>
      </c>
      <c r="I19" s="46">
        <f t="shared" si="7"/>
        <v>25500420</v>
      </c>
      <c r="J19" s="47">
        <f t="shared" si="0"/>
        <v>53000</v>
      </c>
      <c r="K19" s="48">
        <f t="shared" si="8"/>
        <v>2851200.0000000005</v>
      </c>
      <c r="L19" s="73" t="s">
        <v>50</v>
      </c>
    </row>
    <row r="20" spans="1:12" s="1" customFormat="1" x14ac:dyDescent="0.25">
      <c r="A20" s="11">
        <v>18</v>
      </c>
      <c r="B20" s="15">
        <v>1604</v>
      </c>
      <c r="C20" s="33">
        <v>16</v>
      </c>
      <c r="D20" s="10" t="s">
        <v>38</v>
      </c>
      <c r="E20" s="10">
        <v>596</v>
      </c>
      <c r="F20" s="10">
        <f t="shared" si="5"/>
        <v>655.6</v>
      </c>
      <c r="G20" s="44">
        <v>29150</v>
      </c>
      <c r="H20" s="45">
        <f t="shared" si="6"/>
        <v>17373400</v>
      </c>
      <c r="I20" s="46">
        <f t="shared" si="7"/>
        <v>18763272</v>
      </c>
      <c r="J20" s="47">
        <f t="shared" si="0"/>
        <v>39000</v>
      </c>
      <c r="K20" s="48">
        <f t="shared" si="8"/>
        <v>2097920</v>
      </c>
      <c r="L20" s="73" t="s">
        <v>50</v>
      </c>
    </row>
    <row r="21" spans="1:12" s="1" customFormat="1" x14ac:dyDescent="0.25">
      <c r="A21" s="11">
        <v>19</v>
      </c>
      <c r="B21" s="15">
        <v>1606</v>
      </c>
      <c r="C21" s="33">
        <v>16</v>
      </c>
      <c r="D21" s="10" t="s">
        <v>13</v>
      </c>
      <c r="E21" s="10">
        <v>766</v>
      </c>
      <c r="F21" s="10">
        <f t="shared" si="5"/>
        <v>842.6</v>
      </c>
      <c r="G21" s="44">
        <v>29150</v>
      </c>
      <c r="H21" s="45">
        <f t="shared" si="6"/>
        <v>22328900</v>
      </c>
      <c r="I21" s="46">
        <f t="shared" si="7"/>
        <v>24115212</v>
      </c>
      <c r="J21" s="47">
        <f t="shared" si="0"/>
        <v>50000</v>
      </c>
      <c r="K21" s="48">
        <f t="shared" si="8"/>
        <v>2696320</v>
      </c>
      <c r="L21" s="73" t="s">
        <v>50</v>
      </c>
    </row>
    <row r="22" spans="1:12" s="1" customFormat="1" x14ac:dyDescent="0.25">
      <c r="A22" s="11">
        <v>20</v>
      </c>
      <c r="B22" s="15">
        <v>1701</v>
      </c>
      <c r="C22" s="33">
        <v>17</v>
      </c>
      <c r="D22" s="10" t="s">
        <v>13</v>
      </c>
      <c r="E22" s="10">
        <v>847</v>
      </c>
      <c r="F22" s="10">
        <f t="shared" si="5"/>
        <v>931.7</v>
      </c>
      <c r="G22" s="44">
        <v>29240</v>
      </c>
      <c r="H22" s="45">
        <f t="shared" si="6"/>
        <v>24766280</v>
      </c>
      <c r="I22" s="46">
        <f t="shared" si="7"/>
        <v>26747582</v>
      </c>
      <c r="J22" s="47">
        <f t="shared" si="0"/>
        <v>55500</v>
      </c>
      <c r="K22" s="48">
        <f t="shared" si="8"/>
        <v>2981440</v>
      </c>
      <c r="L22" s="73" t="s">
        <v>50</v>
      </c>
    </row>
    <row r="23" spans="1:12" s="1" customFormat="1" x14ac:dyDescent="0.25">
      <c r="A23" s="11">
        <v>21</v>
      </c>
      <c r="B23" s="15">
        <v>1702</v>
      </c>
      <c r="C23" s="33">
        <v>17</v>
      </c>
      <c r="D23" s="10" t="s">
        <v>13</v>
      </c>
      <c r="E23" s="10">
        <v>810</v>
      </c>
      <c r="F23" s="10">
        <f t="shared" si="5"/>
        <v>891.00000000000011</v>
      </c>
      <c r="G23" s="44">
        <v>29240</v>
      </c>
      <c r="H23" s="45">
        <f t="shared" si="6"/>
        <v>23684400</v>
      </c>
      <c r="I23" s="46">
        <f t="shared" si="7"/>
        <v>25579152</v>
      </c>
      <c r="J23" s="47">
        <f t="shared" si="0"/>
        <v>53500</v>
      </c>
      <c r="K23" s="48">
        <f t="shared" si="8"/>
        <v>2851200.0000000005</v>
      </c>
      <c r="L23" s="73" t="s">
        <v>50</v>
      </c>
    </row>
    <row r="24" spans="1:12" s="1" customFormat="1" x14ac:dyDescent="0.25">
      <c r="A24" s="11">
        <v>22</v>
      </c>
      <c r="B24" s="15">
        <v>1704</v>
      </c>
      <c r="C24" s="33">
        <v>17</v>
      </c>
      <c r="D24" s="10" t="s">
        <v>38</v>
      </c>
      <c r="E24" s="10">
        <v>596</v>
      </c>
      <c r="F24" s="10">
        <f t="shared" si="5"/>
        <v>655.6</v>
      </c>
      <c r="G24" s="44">
        <v>29240</v>
      </c>
      <c r="H24" s="45">
        <f t="shared" si="6"/>
        <v>17427040</v>
      </c>
      <c r="I24" s="46">
        <f t="shared" si="7"/>
        <v>18821203</v>
      </c>
      <c r="J24" s="47">
        <f t="shared" si="0"/>
        <v>39000</v>
      </c>
      <c r="K24" s="48">
        <f t="shared" si="8"/>
        <v>2097920</v>
      </c>
      <c r="L24" s="73" t="s">
        <v>50</v>
      </c>
    </row>
    <row r="25" spans="1:12" s="1" customFormat="1" x14ac:dyDescent="0.25">
      <c r="A25" s="11">
        <v>23</v>
      </c>
      <c r="B25" s="15">
        <v>1801</v>
      </c>
      <c r="C25" s="33">
        <v>18</v>
      </c>
      <c r="D25" s="10" t="s">
        <v>13</v>
      </c>
      <c r="E25" s="10">
        <v>847</v>
      </c>
      <c r="F25" s="10">
        <f t="shared" si="5"/>
        <v>931.7</v>
      </c>
      <c r="G25" s="44">
        <v>29330</v>
      </c>
      <c r="H25" s="45">
        <f t="shared" si="6"/>
        <v>24842510</v>
      </c>
      <c r="I25" s="46">
        <f t="shared" si="7"/>
        <v>26829911</v>
      </c>
      <c r="J25" s="47">
        <f t="shared" si="0"/>
        <v>56000</v>
      </c>
      <c r="K25" s="48">
        <f t="shared" si="8"/>
        <v>2981440</v>
      </c>
      <c r="L25" s="73" t="s">
        <v>50</v>
      </c>
    </row>
    <row r="26" spans="1:12" s="1" customFormat="1" x14ac:dyDescent="0.25">
      <c r="A26" s="11">
        <v>24</v>
      </c>
      <c r="B26" s="15">
        <v>1802</v>
      </c>
      <c r="C26" s="33">
        <v>18</v>
      </c>
      <c r="D26" s="10" t="s">
        <v>13</v>
      </c>
      <c r="E26" s="10">
        <v>810</v>
      </c>
      <c r="F26" s="10">
        <f t="shared" si="5"/>
        <v>891.00000000000011</v>
      </c>
      <c r="G26" s="44">
        <v>29330</v>
      </c>
      <c r="H26" s="45">
        <f t="shared" si="6"/>
        <v>23757300</v>
      </c>
      <c r="I26" s="46">
        <f t="shared" si="7"/>
        <v>25657884</v>
      </c>
      <c r="J26" s="47">
        <f t="shared" si="0"/>
        <v>53500</v>
      </c>
      <c r="K26" s="48">
        <f t="shared" si="8"/>
        <v>2851200.0000000005</v>
      </c>
      <c r="L26" s="73" t="s">
        <v>50</v>
      </c>
    </row>
    <row r="27" spans="1:12" s="1" customFormat="1" x14ac:dyDescent="0.25">
      <c r="A27" s="11">
        <v>25</v>
      </c>
      <c r="B27" s="15">
        <v>1804</v>
      </c>
      <c r="C27" s="33">
        <v>18</v>
      </c>
      <c r="D27" s="10" t="s">
        <v>38</v>
      </c>
      <c r="E27" s="10">
        <v>596</v>
      </c>
      <c r="F27" s="10">
        <f t="shared" si="5"/>
        <v>655.6</v>
      </c>
      <c r="G27" s="44">
        <v>29330</v>
      </c>
      <c r="H27" s="45">
        <f t="shared" si="6"/>
        <v>17480680</v>
      </c>
      <c r="I27" s="46">
        <f t="shared" si="7"/>
        <v>18879134</v>
      </c>
      <c r="J27" s="47">
        <f t="shared" si="0"/>
        <v>39500</v>
      </c>
      <c r="K27" s="48">
        <f t="shared" si="8"/>
        <v>2097920</v>
      </c>
      <c r="L27" s="73" t="s">
        <v>50</v>
      </c>
    </row>
    <row r="28" spans="1:12" s="1" customFormat="1" x14ac:dyDescent="0.25">
      <c r="A28" s="11">
        <v>26</v>
      </c>
      <c r="B28" s="15">
        <v>1805</v>
      </c>
      <c r="C28" s="33">
        <v>18</v>
      </c>
      <c r="D28" s="10" t="s">
        <v>38</v>
      </c>
      <c r="E28" s="10">
        <v>597</v>
      </c>
      <c r="F28" s="10">
        <f t="shared" si="5"/>
        <v>656.7</v>
      </c>
      <c r="G28" s="44">
        <v>29330</v>
      </c>
      <c r="H28" s="45">
        <f t="shared" si="6"/>
        <v>17510010</v>
      </c>
      <c r="I28" s="46">
        <f t="shared" si="7"/>
        <v>18910811</v>
      </c>
      <c r="J28" s="47">
        <f t="shared" si="0"/>
        <v>39500</v>
      </c>
      <c r="K28" s="48">
        <f t="shared" si="8"/>
        <v>2101440</v>
      </c>
      <c r="L28" s="73" t="s">
        <v>50</v>
      </c>
    </row>
    <row r="29" spans="1:12" s="1" customFormat="1" x14ac:dyDescent="0.25">
      <c r="A29" s="11">
        <v>27</v>
      </c>
      <c r="B29" s="15">
        <v>1901</v>
      </c>
      <c r="C29" s="33">
        <v>19</v>
      </c>
      <c r="D29" s="10" t="s">
        <v>13</v>
      </c>
      <c r="E29" s="10">
        <v>847</v>
      </c>
      <c r="F29" s="10">
        <f t="shared" si="5"/>
        <v>931.7</v>
      </c>
      <c r="G29" s="44">
        <v>29420</v>
      </c>
      <c r="H29" s="45">
        <f t="shared" si="6"/>
        <v>24918740</v>
      </c>
      <c r="I29" s="46">
        <f t="shared" si="7"/>
        <v>26912239</v>
      </c>
      <c r="J29" s="47">
        <f t="shared" si="0"/>
        <v>56000</v>
      </c>
      <c r="K29" s="48">
        <f t="shared" si="8"/>
        <v>2981440</v>
      </c>
      <c r="L29" s="73" t="s">
        <v>50</v>
      </c>
    </row>
    <row r="30" spans="1:12" s="1" customFormat="1" x14ac:dyDescent="0.25">
      <c r="A30" s="11">
        <v>28</v>
      </c>
      <c r="B30" s="15">
        <v>1902</v>
      </c>
      <c r="C30" s="33">
        <v>19</v>
      </c>
      <c r="D30" s="10" t="s">
        <v>13</v>
      </c>
      <c r="E30" s="10">
        <v>810</v>
      </c>
      <c r="F30" s="10">
        <f t="shared" si="5"/>
        <v>891.00000000000011</v>
      </c>
      <c r="G30" s="44">
        <v>29420</v>
      </c>
      <c r="H30" s="45">
        <f t="shared" si="6"/>
        <v>23830200</v>
      </c>
      <c r="I30" s="46">
        <f t="shared" si="7"/>
        <v>25736616</v>
      </c>
      <c r="J30" s="47">
        <f t="shared" si="0"/>
        <v>53500</v>
      </c>
      <c r="K30" s="48">
        <f t="shared" si="8"/>
        <v>2851200.0000000005</v>
      </c>
      <c r="L30" s="73" t="s">
        <v>50</v>
      </c>
    </row>
    <row r="31" spans="1:12" s="1" customFormat="1" x14ac:dyDescent="0.25">
      <c r="A31" s="11">
        <v>29</v>
      </c>
      <c r="B31" s="15">
        <v>1904</v>
      </c>
      <c r="C31" s="33">
        <v>19</v>
      </c>
      <c r="D31" s="10" t="s">
        <v>38</v>
      </c>
      <c r="E31" s="10">
        <v>596</v>
      </c>
      <c r="F31" s="10">
        <f t="shared" si="5"/>
        <v>655.6</v>
      </c>
      <c r="G31" s="44">
        <v>29420</v>
      </c>
      <c r="H31" s="45">
        <f t="shared" si="6"/>
        <v>17534320</v>
      </c>
      <c r="I31" s="46">
        <f t="shared" si="7"/>
        <v>18937066</v>
      </c>
      <c r="J31" s="47">
        <f t="shared" si="0"/>
        <v>39500</v>
      </c>
      <c r="K31" s="48">
        <f t="shared" si="8"/>
        <v>2097920</v>
      </c>
      <c r="L31" s="73" t="s">
        <v>50</v>
      </c>
    </row>
    <row r="32" spans="1:12" s="1" customFormat="1" x14ac:dyDescent="0.25">
      <c r="A32" s="11">
        <v>30</v>
      </c>
      <c r="B32" s="15">
        <v>1905</v>
      </c>
      <c r="C32" s="33">
        <v>19</v>
      </c>
      <c r="D32" s="10" t="s">
        <v>38</v>
      </c>
      <c r="E32" s="10">
        <v>597</v>
      </c>
      <c r="F32" s="10">
        <f t="shared" si="5"/>
        <v>656.7</v>
      </c>
      <c r="G32" s="44">
        <v>29420</v>
      </c>
      <c r="H32" s="45">
        <f t="shared" si="6"/>
        <v>17563740</v>
      </c>
      <c r="I32" s="46">
        <f t="shared" si="7"/>
        <v>18968839</v>
      </c>
      <c r="J32" s="47">
        <f t="shared" si="0"/>
        <v>39500</v>
      </c>
      <c r="K32" s="48">
        <f t="shared" si="8"/>
        <v>2101440</v>
      </c>
      <c r="L32" s="73" t="s">
        <v>50</v>
      </c>
    </row>
    <row r="33" spans="1:12" s="1" customFormat="1" x14ac:dyDescent="0.25">
      <c r="A33" s="11">
        <v>31</v>
      </c>
      <c r="B33" s="15">
        <v>2001</v>
      </c>
      <c r="C33" s="33">
        <v>20</v>
      </c>
      <c r="D33" s="10" t="s">
        <v>13</v>
      </c>
      <c r="E33" s="10">
        <v>847</v>
      </c>
      <c r="F33" s="10">
        <f t="shared" si="5"/>
        <v>931.7</v>
      </c>
      <c r="G33" s="44">
        <v>29510</v>
      </c>
      <c r="H33" s="45">
        <f t="shared" si="6"/>
        <v>24994970</v>
      </c>
      <c r="I33" s="46">
        <f t="shared" si="7"/>
        <v>26994568</v>
      </c>
      <c r="J33" s="47">
        <f t="shared" si="0"/>
        <v>56000</v>
      </c>
      <c r="K33" s="48">
        <f t="shared" si="8"/>
        <v>2981440</v>
      </c>
      <c r="L33" s="73" t="s">
        <v>50</v>
      </c>
    </row>
    <row r="34" spans="1:12" s="1" customFormat="1" x14ac:dyDescent="0.25">
      <c r="A34" s="11">
        <v>32</v>
      </c>
      <c r="B34" s="15">
        <v>2105</v>
      </c>
      <c r="C34" s="33">
        <v>21</v>
      </c>
      <c r="D34" s="10" t="s">
        <v>38</v>
      </c>
      <c r="E34" s="10">
        <v>597</v>
      </c>
      <c r="F34" s="10">
        <f t="shared" si="5"/>
        <v>656.7</v>
      </c>
      <c r="G34" s="44">
        <v>29600</v>
      </c>
      <c r="H34" s="45">
        <f t="shared" si="6"/>
        <v>17671200</v>
      </c>
      <c r="I34" s="46">
        <f t="shared" si="7"/>
        <v>19084896</v>
      </c>
      <c r="J34" s="47">
        <f t="shared" si="0"/>
        <v>40000</v>
      </c>
      <c r="K34" s="48">
        <f t="shared" si="8"/>
        <v>2101440</v>
      </c>
      <c r="L34" s="73" t="s">
        <v>50</v>
      </c>
    </row>
    <row r="35" spans="1:12" s="1" customFormat="1" x14ac:dyDescent="0.25">
      <c r="A35" s="11">
        <v>33</v>
      </c>
      <c r="B35" s="15">
        <v>2201</v>
      </c>
      <c r="C35" s="33">
        <v>22</v>
      </c>
      <c r="D35" s="10" t="s">
        <v>13</v>
      </c>
      <c r="E35" s="10">
        <v>847</v>
      </c>
      <c r="F35" s="10">
        <f t="shared" si="5"/>
        <v>931.7</v>
      </c>
      <c r="G35" s="44">
        <v>29690</v>
      </c>
      <c r="H35" s="45">
        <f t="shared" si="6"/>
        <v>25147430</v>
      </c>
      <c r="I35" s="46">
        <f t="shared" si="7"/>
        <v>27159224</v>
      </c>
      <c r="J35" s="47">
        <f t="shared" si="0"/>
        <v>56500</v>
      </c>
      <c r="K35" s="48">
        <f t="shared" si="8"/>
        <v>2981440</v>
      </c>
      <c r="L35" s="73" t="s">
        <v>50</v>
      </c>
    </row>
    <row r="36" spans="1:12" s="1" customFormat="1" x14ac:dyDescent="0.25">
      <c r="A36" s="11">
        <v>34</v>
      </c>
      <c r="B36" s="15">
        <v>2202</v>
      </c>
      <c r="C36" s="33">
        <v>22</v>
      </c>
      <c r="D36" s="10" t="s">
        <v>13</v>
      </c>
      <c r="E36" s="10">
        <v>810</v>
      </c>
      <c r="F36" s="10">
        <f t="shared" si="5"/>
        <v>891.00000000000011</v>
      </c>
      <c r="G36" s="44">
        <v>29690</v>
      </c>
      <c r="H36" s="45">
        <f t="shared" si="6"/>
        <v>24048900</v>
      </c>
      <c r="I36" s="46">
        <f t="shared" si="7"/>
        <v>25972812</v>
      </c>
      <c r="J36" s="47">
        <f t="shared" si="0"/>
        <v>54000</v>
      </c>
      <c r="K36" s="48">
        <f t="shared" si="8"/>
        <v>2851200.0000000005</v>
      </c>
      <c r="L36" s="73" t="s">
        <v>50</v>
      </c>
    </row>
    <row r="37" spans="1:12" s="1" customFormat="1" x14ac:dyDescent="0.25">
      <c r="A37" s="11">
        <v>35</v>
      </c>
      <c r="B37" s="15">
        <v>2203</v>
      </c>
      <c r="C37" s="33">
        <v>22</v>
      </c>
      <c r="D37" s="10" t="s">
        <v>13</v>
      </c>
      <c r="E37" s="10">
        <v>743</v>
      </c>
      <c r="F37" s="10">
        <f t="shared" si="5"/>
        <v>817.30000000000007</v>
      </c>
      <c r="G37" s="44">
        <v>29690</v>
      </c>
      <c r="H37" s="45">
        <f t="shared" si="6"/>
        <v>22059670</v>
      </c>
      <c r="I37" s="46">
        <f t="shared" si="7"/>
        <v>23824444</v>
      </c>
      <c r="J37" s="47">
        <f t="shared" si="0"/>
        <v>49500</v>
      </c>
      <c r="K37" s="48">
        <f t="shared" si="8"/>
        <v>2615360</v>
      </c>
      <c r="L37" s="73" t="s">
        <v>50</v>
      </c>
    </row>
    <row r="38" spans="1:12" s="1" customFormat="1" x14ac:dyDescent="0.25">
      <c r="A38" s="11">
        <v>36</v>
      </c>
      <c r="B38" s="15">
        <v>2204</v>
      </c>
      <c r="C38" s="33">
        <v>22</v>
      </c>
      <c r="D38" s="10" t="s">
        <v>38</v>
      </c>
      <c r="E38" s="10">
        <v>596</v>
      </c>
      <c r="F38" s="10">
        <f t="shared" si="5"/>
        <v>655.6</v>
      </c>
      <c r="G38" s="44">
        <v>29690</v>
      </c>
      <c r="H38" s="45">
        <f t="shared" si="6"/>
        <v>17695240</v>
      </c>
      <c r="I38" s="46">
        <f t="shared" si="7"/>
        <v>19110859</v>
      </c>
      <c r="J38" s="47">
        <f t="shared" si="0"/>
        <v>40000</v>
      </c>
      <c r="K38" s="48">
        <f t="shared" si="8"/>
        <v>2097920</v>
      </c>
      <c r="L38" s="73" t="s">
        <v>50</v>
      </c>
    </row>
    <row r="39" spans="1:12" s="1" customFormat="1" x14ac:dyDescent="0.25">
      <c r="A39" s="11">
        <v>37</v>
      </c>
      <c r="B39" s="15">
        <v>2301</v>
      </c>
      <c r="C39" s="33">
        <v>23</v>
      </c>
      <c r="D39" s="10" t="s">
        <v>13</v>
      </c>
      <c r="E39" s="10">
        <v>847</v>
      </c>
      <c r="F39" s="10">
        <f t="shared" si="5"/>
        <v>931.7</v>
      </c>
      <c r="G39" s="44">
        <v>29780</v>
      </c>
      <c r="H39" s="45">
        <f t="shared" si="6"/>
        <v>25223660</v>
      </c>
      <c r="I39" s="46">
        <f t="shared" si="7"/>
        <v>27241553</v>
      </c>
      <c r="J39" s="47">
        <f t="shared" si="0"/>
        <v>57000</v>
      </c>
      <c r="K39" s="48">
        <f t="shared" si="8"/>
        <v>2981440</v>
      </c>
      <c r="L39" s="73" t="s">
        <v>50</v>
      </c>
    </row>
    <row r="40" spans="1:12" s="1" customFormat="1" x14ac:dyDescent="0.25">
      <c r="A40" s="11">
        <v>38</v>
      </c>
      <c r="B40" s="15">
        <v>2302</v>
      </c>
      <c r="C40" s="33">
        <v>23</v>
      </c>
      <c r="D40" s="10" t="s">
        <v>13</v>
      </c>
      <c r="E40" s="10">
        <v>810</v>
      </c>
      <c r="F40" s="10">
        <f t="shared" si="5"/>
        <v>891.00000000000011</v>
      </c>
      <c r="G40" s="44">
        <v>29780</v>
      </c>
      <c r="H40" s="45">
        <f t="shared" si="6"/>
        <v>24121800</v>
      </c>
      <c r="I40" s="46">
        <f t="shared" si="7"/>
        <v>26051544</v>
      </c>
      <c r="J40" s="47">
        <f t="shared" si="0"/>
        <v>54500</v>
      </c>
      <c r="K40" s="48">
        <f t="shared" si="8"/>
        <v>2851200.0000000005</v>
      </c>
      <c r="L40" s="73" t="s">
        <v>50</v>
      </c>
    </row>
    <row r="41" spans="1:12" s="1" customFormat="1" x14ac:dyDescent="0.25">
      <c r="A41" s="11">
        <v>39</v>
      </c>
      <c r="B41" s="15">
        <v>2304</v>
      </c>
      <c r="C41" s="33">
        <v>23</v>
      </c>
      <c r="D41" s="10" t="s">
        <v>38</v>
      </c>
      <c r="E41" s="10">
        <v>596</v>
      </c>
      <c r="F41" s="10">
        <f t="shared" si="5"/>
        <v>655.6</v>
      </c>
      <c r="G41" s="44">
        <v>29780</v>
      </c>
      <c r="H41" s="45">
        <f t="shared" si="6"/>
        <v>17748880</v>
      </c>
      <c r="I41" s="46">
        <f t="shared" si="7"/>
        <v>19168790</v>
      </c>
      <c r="J41" s="47">
        <f t="shared" si="0"/>
        <v>40000</v>
      </c>
      <c r="K41" s="48">
        <f t="shared" ref="K41:K67" si="9">F41*3200</f>
        <v>2097920</v>
      </c>
      <c r="L41" s="73" t="s">
        <v>50</v>
      </c>
    </row>
    <row r="42" spans="1:12" s="1" customFormat="1" x14ac:dyDescent="0.25">
      <c r="A42" s="11">
        <v>40</v>
      </c>
      <c r="B42" s="15">
        <v>2305</v>
      </c>
      <c r="C42" s="33">
        <v>23</v>
      </c>
      <c r="D42" s="10" t="s">
        <v>38</v>
      </c>
      <c r="E42" s="10">
        <v>597</v>
      </c>
      <c r="F42" s="10">
        <f t="shared" ref="F42:F67" si="10">E42*1.1</f>
        <v>656.7</v>
      </c>
      <c r="G42" s="44">
        <v>29780</v>
      </c>
      <c r="H42" s="45">
        <f t="shared" si="6"/>
        <v>17778660</v>
      </c>
      <c r="I42" s="46">
        <f t="shared" ref="I42:I67" si="11">ROUND(H42*1.08,0)</f>
        <v>19200953</v>
      </c>
      <c r="J42" s="47">
        <f t="shared" si="0"/>
        <v>40000</v>
      </c>
      <c r="K42" s="48">
        <f t="shared" si="9"/>
        <v>2101440</v>
      </c>
      <c r="L42" s="73" t="s">
        <v>50</v>
      </c>
    </row>
    <row r="43" spans="1:12" s="1" customFormat="1" x14ac:dyDescent="0.25">
      <c r="A43" s="11">
        <v>41</v>
      </c>
      <c r="B43" s="15">
        <v>2401</v>
      </c>
      <c r="C43" s="33">
        <v>24</v>
      </c>
      <c r="D43" s="10" t="s">
        <v>13</v>
      </c>
      <c r="E43" s="10">
        <v>847</v>
      </c>
      <c r="F43" s="10">
        <f t="shared" si="10"/>
        <v>931.7</v>
      </c>
      <c r="G43" s="44">
        <v>29870</v>
      </c>
      <c r="H43" s="45">
        <f t="shared" ref="H43:H67" si="12">E43*G43</f>
        <v>25299890</v>
      </c>
      <c r="I43" s="46">
        <f t="shared" si="11"/>
        <v>27323881</v>
      </c>
      <c r="J43" s="47">
        <f t="shared" si="0"/>
        <v>57000</v>
      </c>
      <c r="K43" s="48">
        <f t="shared" si="9"/>
        <v>2981440</v>
      </c>
      <c r="L43" s="73" t="s">
        <v>50</v>
      </c>
    </row>
    <row r="44" spans="1:12" s="1" customFormat="1" x14ac:dyDescent="0.25">
      <c r="A44" s="11">
        <v>42</v>
      </c>
      <c r="B44" s="15">
        <v>2404</v>
      </c>
      <c r="C44" s="33">
        <v>24</v>
      </c>
      <c r="D44" s="10" t="s">
        <v>38</v>
      </c>
      <c r="E44" s="10">
        <v>596</v>
      </c>
      <c r="F44" s="10">
        <f t="shared" si="10"/>
        <v>655.6</v>
      </c>
      <c r="G44" s="44">
        <v>29870</v>
      </c>
      <c r="H44" s="45">
        <f t="shared" si="12"/>
        <v>17802520</v>
      </c>
      <c r="I44" s="46">
        <f t="shared" si="11"/>
        <v>19226722</v>
      </c>
      <c r="J44" s="47">
        <f t="shared" si="0"/>
        <v>40000</v>
      </c>
      <c r="K44" s="48">
        <f t="shared" si="9"/>
        <v>2097920</v>
      </c>
      <c r="L44" s="73" t="s">
        <v>50</v>
      </c>
    </row>
    <row r="45" spans="1:12" s="1" customFormat="1" x14ac:dyDescent="0.25">
      <c r="A45" s="11">
        <v>43</v>
      </c>
      <c r="B45" s="15">
        <v>2405</v>
      </c>
      <c r="C45" s="33">
        <v>24</v>
      </c>
      <c r="D45" s="10" t="s">
        <v>38</v>
      </c>
      <c r="E45" s="10">
        <v>597</v>
      </c>
      <c r="F45" s="10">
        <f t="shared" si="10"/>
        <v>656.7</v>
      </c>
      <c r="G45" s="44">
        <v>29870</v>
      </c>
      <c r="H45" s="45">
        <f t="shared" si="12"/>
        <v>17832390</v>
      </c>
      <c r="I45" s="46">
        <f t="shared" si="11"/>
        <v>19258981</v>
      </c>
      <c r="J45" s="47">
        <f t="shared" si="0"/>
        <v>40000</v>
      </c>
      <c r="K45" s="48">
        <f t="shared" si="9"/>
        <v>2101440</v>
      </c>
      <c r="L45" s="73" t="s">
        <v>50</v>
      </c>
    </row>
    <row r="46" spans="1:12" s="1" customFormat="1" x14ac:dyDescent="0.25">
      <c r="A46" s="11">
        <v>44</v>
      </c>
      <c r="B46" s="15">
        <v>2503</v>
      </c>
      <c r="C46" s="33">
        <v>25</v>
      </c>
      <c r="D46" s="10" t="s">
        <v>13</v>
      </c>
      <c r="E46" s="10">
        <v>743</v>
      </c>
      <c r="F46" s="10">
        <f t="shared" si="10"/>
        <v>817.30000000000007</v>
      </c>
      <c r="G46" s="44">
        <v>29960</v>
      </c>
      <c r="H46" s="45">
        <f t="shared" si="12"/>
        <v>22260280</v>
      </c>
      <c r="I46" s="46">
        <f t="shared" si="11"/>
        <v>24041102</v>
      </c>
      <c r="J46" s="47">
        <f t="shared" si="0"/>
        <v>50000</v>
      </c>
      <c r="K46" s="48">
        <f t="shared" si="9"/>
        <v>2615360</v>
      </c>
      <c r="L46" s="73" t="s">
        <v>50</v>
      </c>
    </row>
    <row r="47" spans="1:12" s="1" customFormat="1" x14ac:dyDescent="0.25">
      <c r="A47" s="11">
        <v>45</v>
      </c>
      <c r="B47" s="15">
        <v>2504</v>
      </c>
      <c r="C47" s="33">
        <v>25</v>
      </c>
      <c r="D47" s="10" t="s">
        <v>38</v>
      </c>
      <c r="E47" s="10">
        <v>596</v>
      </c>
      <c r="F47" s="10">
        <f t="shared" si="10"/>
        <v>655.6</v>
      </c>
      <c r="G47" s="44">
        <v>29960</v>
      </c>
      <c r="H47" s="45">
        <f t="shared" si="12"/>
        <v>17856160</v>
      </c>
      <c r="I47" s="46">
        <f t="shared" si="11"/>
        <v>19284653</v>
      </c>
      <c r="J47" s="47">
        <f t="shared" si="0"/>
        <v>40000</v>
      </c>
      <c r="K47" s="48">
        <f t="shared" si="9"/>
        <v>2097920</v>
      </c>
      <c r="L47" s="73" t="s">
        <v>50</v>
      </c>
    </row>
    <row r="48" spans="1:12" s="1" customFormat="1" x14ac:dyDescent="0.25">
      <c r="A48" s="11">
        <v>46</v>
      </c>
      <c r="B48" s="15">
        <v>2505</v>
      </c>
      <c r="C48" s="33">
        <v>25</v>
      </c>
      <c r="D48" s="10" t="s">
        <v>38</v>
      </c>
      <c r="E48" s="10">
        <v>597</v>
      </c>
      <c r="F48" s="10">
        <f t="shared" si="10"/>
        <v>656.7</v>
      </c>
      <c r="G48" s="44">
        <v>29960</v>
      </c>
      <c r="H48" s="45">
        <f t="shared" si="12"/>
        <v>17886120</v>
      </c>
      <c r="I48" s="46">
        <f t="shared" si="11"/>
        <v>19317010</v>
      </c>
      <c r="J48" s="47">
        <f t="shared" si="0"/>
        <v>40000</v>
      </c>
      <c r="K48" s="48">
        <f t="shared" si="9"/>
        <v>2101440</v>
      </c>
      <c r="L48" s="73" t="s">
        <v>50</v>
      </c>
    </row>
    <row r="49" spans="1:12" s="1" customFormat="1" x14ac:dyDescent="0.25">
      <c r="A49" s="11">
        <v>47</v>
      </c>
      <c r="B49" s="15">
        <v>2506</v>
      </c>
      <c r="C49" s="33">
        <v>25</v>
      </c>
      <c r="D49" s="10" t="s">
        <v>13</v>
      </c>
      <c r="E49" s="10">
        <v>766</v>
      </c>
      <c r="F49" s="10">
        <f t="shared" si="10"/>
        <v>842.6</v>
      </c>
      <c r="G49" s="44">
        <v>29960</v>
      </c>
      <c r="H49" s="45">
        <f t="shared" si="12"/>
        <v>22949360</v>
      </c>
      <c r="I49" s="46">
        <f t="shared" si="11"/>
        <v>24785309</v>
      </c>
      <c r="J49" s="47">
        <f t="shared" si="0"/>
        <v>51500</v>
      </c>
      <c r="K49" s="48">
        <f t="shared" si="9"/>
        <v>2696320</v>
      </c>
      <c r="L49" s="73" t="s">
        <v>50</v>
      </c>
    </row>
    <row r="50" spans="1:12" s="1" customFormat="1" x14ac:dyDescent="0.25">
      <c r="A50" s="11">
        <v>48</v>
      </c>
      <c r="B50" s="15">
        <v>2601</v>
      </c>
      <c r="C50" s="33">
        <v>26</v>
      </c>
      <c r="D50" s="10" t="s">
        <v>13</v>
      </c>
      <c r="E50" s="10">
        <v>847</v>
      </c>
      <c r="F50" s="10">
        <f t="shared" si="10"/>
        <v>931.7</v>
      </c>
      <c r="G50" s="44">
        <v>30050</v>
      </c>
      <c r="H50" s="45">
        <f t="shared" si="12"/>
        <v>25452350</v>
      </c>
      <c r="I50" s="46">
        <f t="shared" si="11"/>
        <v>27488538</v>
      </c>
      <c r="J50" s="47">
        <f t="shared" si="0"/>
        <v>57500</v>
      </c>
      <c r="K50" s="48">
        <f t="shared" si="9"/>
        <v>2981440</v>
      </c>
      <c r="L50" s="73" t="s">
        <v>50</v>
      </c>
    </row>
    <row r="51" spans="1:12" s="1" customFormat="1" x14ac:dyDescent="0.25">
      <c r="A51" s="11">
        <v>49</v>
      </c>
      <c r="B51" s="15">
        <v>2602</v>
      </c>
      <c r="C51" s="33">
        <v>26</v>
      </c>
      <c r="D51" s="10" t="s">
        <v>13</v>
      </c>
      <c r="E51" s="10">
        <v>810</v>
      </c>
      <c r="F51" s="10">
        <f t="shared" si="10"/>
        <v>891.00000000000011</v>
      </c>
      <c r="G51" s="44">
        <v>30050</v>
      </c>
      <c r="H51" s="45">
        <f t="shared" si="12"/>
        <v>24340500</v>
      </c>
      <c r="I51" s="46">
        <f t="shared" si="11"/>
        <v>26287740</v>
      </c>
      <c r="J51" s="47">
        <f t="shared" si="0"/>
        <v>55000</v>
      </c>
      <c r="K51" s="48">
        <f t="shared" si="9"/>
        <v>2851200.0000000005</v>
      </c>
      <c r="L51" s="73" t="s">
        <v>50</v>
      </c>
    </row>
    <row r="52" spans="1:12" s="1" customFormat="1" x14ac:dyDescent="0.25">
      <c r="A52" s="11">
        <v>50</v>
      </c>
      <c r="B52" s="15">
        <v>2603</v>
      </c>
      <c r="C52" s="33">
        <v>26</v>
      </c>
      <c r="D52" s="10" t="s">
        <v>13</v>
      </c>
      <c r="E52" s="10">
        <v>743</v>
      </c>
      <c r="F52" s="10">
        <f t="shared" si="10"/>
        <v>817.30000000000007</v>
      </c>
      <c r="G52" s="44">
        <v>30050</v>
      </c>
      <c r="H52" s="45">
        <f t="shared" si="12"/>
        <v>22327150</v>
      </c>
      <c r="I52" s="46">
        <f t="shared" si="11"/>
        <v>24113322</v>
      </c>
      <c r="J52" s="47">
        <f t="shared" si="0"/>
        <v>50000</v>
      </c>
      <c r="K52" s="48">
        <f t="shared" si="9"/>
        <v>2615360</v>
      </c>
      <c r="L52" s="73" t="s">
        <v>50</v>
      </c>
    </row>
    <row r="53" spans="1:12" s="1" customFormat="1" x14ac:dyDescent="0.25">
      <c r="A53" s="11">
        <v>51</v>
      </c>
      <c r="B53" s="15">
        <v>2604</v>
      </c>
      <c r="C53" s="33">
        <v>26</v>
      </c>
      <c r="D53" s="10" t="s">
        <v>38</v>
      </c>
      <c r="E53" s="10">
        <v>596</v>
      </c>
      <c r="F53" s="10">
        <f t="shared" si="10"/>
        <v>655.6</v>
      </c>
      <c r="G53" s="44">
        <v>30050</v>
      </c>
      <c r="H53" s="45">
        <f t="shared" si="12"/>
        <v>17909800</v>
      </c>
      <c r="I53" s="46">
        <f t="shared" si="11"/>
        <v>19342584</v>
      </c>
      <c r="J53" s="47">
        <f t="shared" si="0"/>
        <v>40500</v>
      </c>
      <c r="K53" s="48">
        <f t="shared" si="9"/>
        <v>2097920</v>
      </c>
      <c r="L53" s="73" t="s">
        <v>50</v>
      </c>
    </row>
    <row r="54" spans="1:12" s="1" customFormat="1" x14ac:dyDescent="0.25">
      <c r="A54" s="11">
        <v>52</v>
      </c>
      <c r="B54" s="15">
        <v>2701</v>
      </c>
      <c r="C54" s="33">
        <v>27</v>
      </c>
      <c r="D54" s="10" t="s">
        <v>13</v>
      </c>
      <c r="E54" s="10">
        <v>847</v>
      </c>
      <c r="F54" s="10">
        <f t="shared" si="10"/>
        <v>931.7</v>
      </c>
      <c r="G54" s="44">
        <v>30140</v>
      </c>
      <c r="H54" s="45">
        <f t="shared" si="12"/>
        <v>25528580</v>
      </c>
      <c r="I54" s="46">
        <f t="shared" si="11"/>
        <v>27570866</v>
      </c>
      <c r="J54" s="47">
        <f t="shared" si="0"/>
        <v>57500</v>
      </c>
      <c r="K54" s="48">
        <f t="shared" si="9"/>
        <v>2981440</v>
      </c>
      <c r="L54" s="73" t="s">
        <v>50</v>
      </c>
    </row>
    <row r="55" spans="1:12" s="1" customFormat="1" x14ac:dyDescent="0.25">
      <c r="A55" s="11">
        <v>53</v>
      </c>
      <c r="B55" s="15">
        <v>2702</v>
      </c>
      <c r="C55" s="33">
        <v>27</v>
      </c>
      <c r="D55" s="10" t="s">
        <v>13</v>
      </c>
      <c r="E55" s="10">
        <v>810</v>
      </c>
      <c r="F55" s="10">
        <f t="shared" si="10"/>
        <v>891.00000000000011</v>
      </c>
      <c r="G55" s="44">
        <v>30140</v>
      </c>
      <c r="H55" s="45">
        <f t="shared" si="12"/>
        <v>24413400</v>
      </c>
      <c r="I55" s="46">
        <f t="shared" si="11"/>
        <v>26366472</v>
      </c>
      <c r="J55" s="47">
        <f t="shared" si="0"/>
        <v>55000</v>
      </c>
      <c r="K55" s="48">
        <f t="shared" si="9"/>
        <v>2851200.0000000005</v>
      </c>
      <c r="L55" s="73" t="s">
        <v>50</v>
      </c>
    </row>
    <row r="56" spans="1:12" s="1" customFormat="1" x14ac:dyDescent="0.25">
      <c r="A56" s="11">
        <v>54</v>
      </c>
      <c r="B56" s="15">
        <v>2703</v>
      </c>
      <c r="C56" s="33">
        <v>27</v>
      </c>
      <c r="D56" s="10" t="s">
        <v>13</v>
      </c>
      <c r="E56" s="10">
        <v>743</v>
      </c>
      <c r="F56" s="10">
        <f t="shared" si="10"/>
        <v>817.30000000000007</v>
      </c>
      <c r="G56" s="44">
        <v>30140</v>
      </c>
      <c r="H56" s="45">
        <f t="shared" si="12"/>
        <v>22394020</v>
      </c>
      <c r="I56" s="46">
        <f t="shared" si="11"/>
        <v>24185542</v>
      </c>
      <c r="J56" s="47">
        <f t="shared" si="0"/>
        <v>50500</v>
      </c>
      <c r="K56" s="48">
        <f t="shared" si="9"/>
        <v>2615360</v>
      </c>
      <c r="L56" s="73" t="s">
        <v>50</v>
      </c>
    </row>
    <row r="57" spans="1:12" s="1" customFormat="1" x14ac:dyDescent="0.25">
      <c r="A57" s="11">
        <v>55</v>
      </c>
      <c r="B57" s="15">
        <v>2704</v>
      </c>
      <c r="C57" s="33">
        <v>27</v>
      </c>
      <c r="D57" s="10" t="s">
        <v>38</v>
      </c>
      <c r="E57" s="10">
        <v>596</v>
      </c>
      <c r="F57" s="10">
        <f t="shared" si="10"/>
        <v>655.6</v>
      </c>
      <c r="G57" s="44">
        <v>30140</v>
      </c>
      <c r="H57" s="45">
        <f t="shared" si="12"/>
        <v>17963440</v>
      </c>
      <c r="I57" s="46">
        <f t="shared" si="11"/>
        <v>19400515</v>
      </c>
      <c r="J57" s="47">
        <f t="shared" si="0"/>
        <v>40500</v>
      </c>
      <c r="K57" s="48">
        <f t="shared" si="9"/>
        <v>2097920</v>
      </c>
      <c r="L57" s="73" t="s">
        <v>50</v>
      </c>
    </row>
    <row r="58" spans="1:12" s="1" customFormat="1" x14ac:dyDescent="0.25">
      <c r="A58" s="11">
        <v>56</v>
      </c>
      <c r="B58" s="15">
        <v>2705</v>
      </c>
      <c r="C58" s="33">
        <v>27</v>
      </c>
      <c r="D58" s="10" t="s">
        <v>38</v>
      </c>
      <c r="E58" s="10">
        <v>597</v>
      </c>
      <c r="F58" s="10">
        <f t="shared" si="10"/>
        <v>656.7</v>
      </c>
      <c r="G58" s="44">
        <v>30140</v>
      </c>
      <c r="H58" s="45">
        <f t="shared" si="12"/>
        <v>17993580</v>
      </c>
      <c r="I58" s="46">
        <f t="shared" si="11"/>
        <v>19433066</v>
      </c>
      <c r="J58" s="47">
        <f t="shared" si="0"/>
        <v>40500</v>
      </c>
      <c r="K58" s="48">
        <f t="shared" si="9"/>
        <v>2101440</v>
      </c>
      <c r="L58" s="73" t="s">
        <v>50</v>
      </c>
    </row>
    <row r="59" spans="1:12" s="1" customFormat="1" x14ac:dyDescent="0.25">
      <c r="A59" s="11">
        <v>57</v>
      </c>
      <c r="B59" s="15">
        <v>2801</v>
      </c>
      <c r="C59" s="33">
        <v>28</v>
      </c>
      <c r="D59" s="10" t="s">
        <v>13</v>
      </c>
      <c r="E59" s="10">
        <v>847</v>
      </c>
      <c r="F59" s="10">
        <f t="shared" si="10"/>
        <v>931.7</v>
      </c>
      <c r="G59" s="44">
        <v>30230</v>
      </c>
      <c r="H59" s="45">
        <f t="shared" si="12"/>
        <v>25604810</v>
      </c>
      <c r="I59" s="46">
        <f t="shared" si="11"/>
        <v>27653195</v>
      </c>
      <c r="J59" s="47">
        <f t="shared" si="0"/>
        <v>57500</v>
      </c>
      <c r="K59" s="48">
        <f t="shared" si="9"/>
        <v>2981440</v>
      </c>
      <c r="L59" s="73" t="s">
        <v>50</v>
      </c>
    </row>
    <row r="60" spans="1:12" s="1" customFormat="1" x14ac:dyDescent="0.25">
      <c r="A60" s="11">
        <v>58</v>
      </c>
      <c r="B60" s="15">
        <v>2802</v>
      </c>
      <c r="C60" s="33">
        <v>28</v>
      </c>
      <c r="D60" s="10" t="s">
        <v>13</v>
      </c>
      <c r="E60" s="10">
        <v>810</v>
      </c>
      <c r="F60" s="10">
        <f t="shared" si="10"/>
        <v>891.00000000000011</v>
      </c>
      <c r="G60" s="44">
        <v>30230</v>
      </c>
      <c r="H60" s="45">
        <f t="shared" si="12"/>
        <v>24486300</v>
      </c>
      <c r="I60" s="46">
        <f t="shared" si="11"/>
        <v>26445204</v>
      </c>
      <c r="J60" s="47">
        <f t="shared" si="0"/>
        <v>55000</v>
      </c>
      <c r="K60" s="48">
        <f t="shared" si="9"/>
        <v>2851200.0000000005</v>
      </c>
      <c r="L60" s="73" t="s">
        <v>50</v>
      </c>
    </row>
    <row r="61" spans="1:12" s="1" customFormat="1" x14ac:dyDescent="0.25">
      <c r="A61" s="11">
        <v>59</v>
      </c>
      <c r="B61" s="15">
        <v>2803</v>
      </c>
      <c r="C61" s="33">
        <v>28</v>
      </c>
      <c r="D61" s="10" t="s">
        <v>13</v>
      </c>
      <c r="E61" s="10">
        <v>743</v>
      </c>
      <c r="F61" s="10">
        <f t="shared" si="10"/>
        <v>817.30000000000007</v>
      </c>
      <c r="G61" s="44">
        <v>30230</v>
      </c>
      <c r="H61" s="45">
        <f t="shared" si="12"/>
        <v>22460890</v>
      </c>
      <c r="I61" s="46">
        <f t="shared" si="11"/>
        <v>24257761</v>
      </c>
      <c r="J61" s="47">
        <f t="shared" si="0"/>
        <v>50500</v>
      </c>
      <c r="K61" s="48">
        <f t="shared" si="9"/>
        <v>2615360</v>
      </c>
      <c r="L61" s="73" t="s">
        <v>50</v>
      </c>
    </row>
    <row r="62" spans="1:12" s="1" customFormat="1" x14ac:dyDescent="0.25">
      <c r="A62" s="11">
        <v>60</v>
      </c>
      <c r="B62" s="15">
        <v>2804</v>
      </c>
      <c r="C62" s="33">
        <v>28</v>
      </c>
      <c r="D62" s="10" t="s">
        <v>38</v>
      </c>
      <c r="E62" s="10">
        <v>596</v>
      </c>
      <c r="F62" s="10">
        <f t="shared" si="10"/>
        <v>655.6</v>
      </c>
      <c r="G62" s="44">
        <v>30230</v>
      </c>
      <c r="H62" s="45">
        <f t="shared" si="12"/>
        <v>18017080</v>
      </c>
      <c r="I62" s="46">
        <f t="shared" si="11"/>
        <v>19458446</v>
      </c>
      <c r="J62" s="47">
        <f t="shared" si="0"/>
        <v>40500</v>
      </c>
      <c r="K62" s="48">
        <f t="shared" si="9"/>
        <v>2097920</v>
      </c>
      <c r="L62" s="73" t="s">
        <v>50</v>
      </c>
    </row>
    <row r="63" spans="1:12" s="1" customFormat="1" x14ac:dyDescent="0.25">
      <c r="A63" s="11">
        <v>61</v>
      </c>
      <c r="B63" s="15">
        <v>2805</v>
      </c>
      <c r="C63" s="33">
        <v>28</v>
      </c>
      <c r="D63" s="10" t="s">
        <v>38</v>
      </c>
      <c r="E63" s="10">
        <v>597</v>
      </c>
      <c r="F63" s="10">
        <f t="shared" si="10"/>
        <v>656.7</v>
      </c>
      <c r="G63" s="44">
        <v>30230</v>
      </c>
      <c r="H63" s="45">
        <f t="shared" si="12"/>
        <v>18047310</v>
      </c>
      <c r="I63" s="46">
        <f t="shared" si="11"/>
        <v>19491095</v>
      </c>
      <c r="J63" s="47">
        <f t="shared" si="0"/>
        <v>40500</v>
      </c>
      <c r="K63" s="48">
        <f t="shared" si="9"/>
        <v>2101440</v>
      </c>
      <c r="L63" s="73" t="s">
        <v>50</v>
      </c>
    </row>
    <row r="64" spans="1:12" s="1" customFormat="1" x14ac:dyDescent="0.25">
      <c r="A64" s="11">
        <v>62</v>
      </c>
      <c r="B64" s="15">
        <v>2806</v>
      </c>
      <c r="C64" s="33">
        <v>28</v>
      </c>
      <c r="D64" s="10" t="s">
        <v>13</v>
      </c>
      <c r="E64" s="10">
        <v>766</v>
      </c>
      <c r="F64" s="10">
        <f t="shared" si="10"/>
        <v>842.6</v>
      </c>
      <c r="G64" s="44">
        <v>30230</v>
      </c>
      <c r="H64" s="45">
        <f t="shared" si="12"/>
        <v>23156180</v>
      </c>
      <c r="I64" s="46">
        <f t="shared" si="11"/>
        <v>25008674</v>
      </c>
      <c r="J64" s="47">
        <f t="shared" si="0"/>
        <v>52000</v>
      </c>
      <c r="K64" s="48">
        <f t="shared" si="9"/>
        <v>2696320</v>
      </c>
      <c r="L64" s="73" t="s">
        <v>50</v>
      </c>
    </row>
    <row r="65" spans="1:12" s="1" customFormat="1" x14ac:dyDescent="0.25">
      <c r="A65" s="11">
        <v>63</v>
      </c>
      <c r="B65" s="15">
        <v>2902</v>
      </c>
      <c r="C65" s="33">
        <v>29</v>
      </c>
      <c r="D65" s="10" t="s">
        <v>13</v>
      </c>
      <c r="E65" s="10">
        <v>810</v>
      </c>
      <c r="F65" s="10">
        <f t="shared" si="10"/>
        <v>891.00000000000011</v>
      </c>
      <c r="G65" s="44">
        <v>30320</v>
      </c>
      <c r="H65" s="45">
        <f t="shared" si="12"/>
        <v>24559200</v>
      </c>
      <c r="I65" s="46">
        <f t="shared" si="11"/>
        <v>26523936</v>
      </c>
      <c r="J65" s="47">
        <f t="shared" si="0"/>
        <v>55500</v>
      </c>
      <c r="K65" s="48">
        <f t="shared" si="9"/>
        <v>2851200.0000000005</v>
      </c>
      <c r="L65" s="73" t="s">
        <v>50</v>
      </c>
    </row>
    <row r="66" spans="1:12" s="1" customFormat="1" x14ac:dyDescent="0.25">
      <c r="A66" s="11">
        <v>64</v>
      </c>
      <c r="B66" s="15">
        <v>2903</v>
      </c>
      <c r="C66" s="33">
        <v>29</v>
      </c>
      <c r="D66" s="10" t="s">
        <v>13</v>
      </c>
      <c r="E66" s="10">
        <v>743</v>
      </c>
      <c r="F66" s="10">
        <f t="shared" si="10"/>
        <v>817.30000000000007</v>
      </c>
      <c r="G66" s="44">
        <v>30320</v>
      </c>
      <c r="H66" s="45">
        <f t="shared" si="12"/>
        <v>22527760</v>
      </c>
      <c r="I66" s="46">
        <f t="shared" si="11"/>
        <v>24329981</v>
      </c>
      <c r="J66" s="47">
        <f t="shared" si="0"/>
        <v>50500</v>
      </c>
      <c r="K66" s="48">
        <f t="shared" si="9"/>
        <v>2615360</v>
      </c>
      <c r="L66" s="73" t="s">
        <v>50</v>
      </c>
    </row>
    <row r="67" spans="1:12" s="1" customFormat="1" x14ac:dyDescent="0.25">
      <c r="A67" s="11">
        <v>65</v>
      </c>
      <c r="B67" s="15">
        <v>2904</v>
      </c>
      <c r="C67" s="33">
        <v>29</v>
      </c>
      <c r="D67" s="10" t="s">
        <v>38</v>
      </c>
      <c r="E67" s="10">
        <v>596</v>
      </c>
      <c r="F67" s="10">
        <f t="shared" si="10"/>
        <v>655.6</v>
      </c>
      <c r="G67" s="44">
        <v>30320</v>
      </c>
      <c r="H67" s="45">
        <f t="shared" si="12"/>
        <v>18070720</v>
      </c>
      <c r="I67" s="46">
        <f t="shared" si="11"/>
        <v>19516378</v>
      </c>
      <c r="J67" s="47">
        <f t="shared" si="0"/>
        <v>40500</v>
      </c>
      <c r="K67" s="48">
        <f t="shared" si="9"/>
        <v>2097920</v>
      </c>
      <c r="L67" s="73" t="s">
        <v>50</v>
      </c>
    </row>
    <row r="68" spans="1:12" s="1" customFormat="1" ht="16.5" x14ac:dyDescent="0.3">
      <c r="A68" s="58" t="s">
        <v>3</v>
      </c>
      <c r="B68" s="58"/>
      <c r="C68" s="58"/>
      <c r="D68" s="58"/>
      <c r="E68" s="65">
        <f>SUM(E3:E67)</f>
        <v>44647</v>
      </c>
      <c r="F68" s="66">
        <f>SUM(F3:F67)</f>
        <v>49111.69999999999</v>
      </c>
      <c r="G68" s="53"/>
      <c r="H68" s="75">
        <f>SUM(H3:H67)</f>
        <v>1314761060</v>
      </c>
      <c r="I68" s="75">
        <f>SUM(I3:I67)</f>
        <v>1419941945</v>
      </c>
      <c r="J68" s="75"/>
      <c r="K68" s="75">
        <f>SUM(K3:K67)</f>
        <v>157157440</v>
      </c>
      <c r="L68" s="74"/>
    </row>
    <row r="69" spans="1:12" s="1" customFormat="1" x14ac:dyDescent="0.25">
      <c r="A69" s="12"/>
      <c r="B69" s="14"/>
      <c r="C69" s="20"/>
      <c r="D69" s="32"/>
      <c r="E69" s="31"/>
      <c r="F69" s="13"/>
      <c r="G69"/>
      <c r="H69"/>
      <c r="I69"/>
      <c r="J69"/>
      <c r="K69"/>
      <c r="L69"/>
    </row>
    <row r="70" spans="1:12" s="1" customFormat="1" ht="17.25" customHeight="1" x14ac:dyDescent="0.25">
      <c r="A70" s="59" t="s">
        <v>53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  <c r="L70"/>
    </row>
    <row r="71" spans="1:12" s="1" customFormat="1" ht="59.25" customHeight="1" x14ac:dyDescent="0.25">
      <c r="A71" s="36" t="s">
        <v>1</v>
      </c>
      <c r="B71" s="37" t="s">
        <v>0</v>
      </c>
      <c r="C71" s="38" t="s">
        <v>2</v>
      </c>
      <c r="D71" s="38" t="s">
        <v>12</v>
      </c>
      <c r="E71" s="39" t="s">
        <v>25</v>
      </c>
      <c r="F71" s="39" t="s">
        <v>11</v>
      </c>
      <c r="G71" s="40" t="s">
        <v>27</v>
      </c>
      <c r="H71" s="41" t="s">
        <v>28</v>
      </c>
      <c r="I71" s="42" t="s">
        <v>29</v>
      </c>
      <c r="J71" s="43" t="s">
        <v>30</v>
      </c>
      <c r="K71" s="43" t="s">
        <v>31</v>
      </c>
      <c r="L71" s="60" t="s">
        <v>49</v>
      </c>
    </row>
    <row r="72" spans="1:12" s="1" customFormat="1" x14ac:dyDescent="0.25">
      <c r="A72" s="11">
        <v>66</v>
      </c>
      <c r="B72" s="15">
        <v>3002</v>
      </c>
      <c r="C72" s="33">
        <v>30</v>
      </c>
      <c r="D72" s="10" t="s">
        <v>13</v>
      </c>
      <c r="E72" s="10">
        <v>810</v>
      </c>
      <c r="F72" s="10">
        <f t="shared" ref="F72:F105" si="13">E72*1.1</f>
        <v>891.00000000000011</v>
      </c>
      <c r="G72" s="44">
        <v>30410</v>
      </c>
      <c r="H72" s="45">
        <f t="shared" ref="H72:H105" si="14">E72*G72</f>
        <v>24632100</v>
      </c>
      <c r="I72" s="46">
        <f t="shared" ref="I72:I105" si="15">ROUND(H72*1.08,0)</f>
        <v>26602668</v>
      </c>
      <c r="J72" s="47">
        <f t="shared" ref="J72:J105" si="16">MROUND((I72*0.025/12),500)</f>
        <v>55500</v>
      </c>
      <c r="K72" s="48">
        <f t="shared" ref="K72:K105" si="17">F72*3200</f>
        <v>2851200.0000000005</v>
      </c>
      <c r="L72" s="64" t="s">
        <v>50</v>
      </c>
    </row>
    <row r="73" spans="1:12" s="1" customFormat="1" x14ac:dyDescent="0.25">
      <c r="A73" s="11">
        <v>67</v>
      </c>
      <c r="B73" s="15">
        <v>3003</v>
      </c>
      <c r="C73" s="33">
        <v>30</v>
      </c>
      <c r="D73" s="10" t="s">
        <v>13</v>
      </c>
      <c r="E73" s="10">
        <v>743</v>
      </c>
      <c r="F73" s="10">
        <f t="shared" si="13"/>
        <v>817.30000000000007</v>
      </c>
      <c r="G73" s="44">
        <v>30410</v>
      </c>
      <c r="H73" s="45">
        <f t="shared" si="14"/>
        <v>22594630</v>
      </c>
      <c r="I73" s="46">
        <f t="shared" si="15"/>
        <v>24402200</v>
      </c>
      <c r="J73" s="47">
        <f t="shared" si="16"/>
        <v>51000</v>
      </c>
      <c r="K73" s="48">
        <f t="shared" si="17"/>
        <v>2615360</v>
      </c>
      <c r="L73" s="64" t="s">
        <v>50</v>
      </c>
    </row>
    <row r="74" spans="1:12" s="1" customFormat="1" x14ac:dyDescent="0.25">
      <c r="A74" s="11">
        <v>68</v>
      </c>
      <c r="B74" s="15">
        <v>3004</v>
      </c>
      <c r="C74" s="33">
        <v>30</v>
      </c>
      <c r="D74" s="10" t="s">
        <v>38</v>
      </c>
      <c r="E74" s="10">
        <v>596</v>
      </c>
      <c r="F74" s="10">
        <f t="shared" si="13"/>
        <v>655.6</v>
      </c>
      <c r="G74" s="44">
        <v>30410</v>
      </c>
      <c r="H74" s="45">
        <f t="shared" si="14"/>
        <v>18124360</v>
      </c>
      <c r="I74" s="46">
        <f t="shared" si="15"/>
        <v>19574309</v>
      </c>
      <c r="J74" s="47">
        <f t="shared" si="16"/>
        <v>41000</v>
      </c>
      <c r="K74" s="48">
        <f t="shared" si="17"/>
        <v>2097920</v>
      </c>
      <c r="L74" s="64" t="s">
        <v>50</v>
      </c>
    </row>
    <row r="75" spans="1:12" s="1" customFormat="1" x14ac:dyDescent="0.25">
      <c r="A75" s="11">
        <v>69</v>
      </c>
      <c r="B75" s="15">
        <v>3005</v>
      </c>
      <c r="C75" s="33">
        <v>30</v>
      </c>
      <c r="D75" s="10" t="s">
        <v>38</v>
      </c>
      <c r="E75" s="10">
        <v>597</v>
      </c>
      <c r="F75" s="10">
        <f t="shared" si="13"/>
        <v>656.7</v>
      </c>
      <c r="G75" s="44">
        <v>30410</v>
      </c>
      <c r="H75" s="45">
        <f t="shared" si="14"/>
        <v>18154770</v>
      </c>
      <c r="I75" s="46">
        <f t="shared" si="15"/>
        <v>19607152</v>
      </c>
      <c r="J75" s="47">
        <f t="shared" si="16"/>
        <v>41000</v>
      </c>
      <c r="K75" s="48">
        <f t="shared" si="17"/>
        <v>2101440</v>
      </c>
      <c r="L75" s="64" t="s">
        <v>50</v>
      </c>
    </row>
    <row r="76" spans="1:12" s="1" customFormat="1" x14ac:dyDescent="0.25">
      <c r="A76" s="11">
        <v>70</v>
      </c>
      <c r="B76" s="15">
        <v>3006</v>
      </c>
      <c r="C76" s="33">
        <v>30</v>
      </c>
      <c r="D76" s="10" t="s">
        <v>13</v>
      </c>
      <c r="E76" s="10">
        <v>766</v>
      </c>
      <c r="F76" s="10">
        <f t="shared" si="13"/>
        <v>842.6</v>
      </c>
      <c r="G76" s="44">
        <v>30410</v>
      </c>
      <c r="H76" s="45">
        <f t="shared" si="14"/>
        <v>23294060</v>
      </c>
      <c r="I76" s="46">
        <f t="shared" si="15"/>
        <v>25157585</v>
      </c>
      <c r="J76" s="47">
        <f t="shared" si="16"/>
        <v>52500</v>
      </c>
      <c r="K76" s="48">
        <f t="shared" si="17"/>
        <v>2696320</v>
      </c>
      <c r="L76" s="64" t="s">
        <v>50</v>
      </c>
    </row>
    <row r="77" spans="1:12" s="1" customFormat="1" x14ac:dyDescent="0.25">
      <c r="A77" s="11">
        <v>71</v>
      </c>
      <c r="B77" s="15">
        <v>3101</v>
      </c>
      <c r="C77" s="33">
        <v>31</v>
      </c>
      <c r="D77" s="10" t="s">
        <v>13</v>
      </c>
      <c r="E77" s="10">
        <v>847</v>
      </c>
      <c r="F77" s="10">
        <f t="shared" si="13"/>
        <v>931.7</v>
      </c>
      <c r="G77" s="44">
        <v>30500</v>
      </c>
      <c r="H77" s="45">
        <f t="shared" si="14"/>
        <v>25833500</v>
      </c>
      <c r="I77" s="46">
        <f t="shared" si="15"/>
        <v>27900180</v>
      </c>
      <c r="J77" s="47">
        <f t="shared" si="16"/>
        <v>58000</v>
      </c>
      <c r="K77" s="48">
        <f t="shared" si="17"/>
        <v>2981440</v>
      </c>
      <c r="L77" s="64" t="s">
        <v>50</v>
      </c>
    </row>
    <row r="78" spans="1:12" s="1" customFormat="1" x14ac:dyDescent="0.25">
      <c r="A78" s="11">
        <v>72</v>
      </c>
      <c r="B78" s="15">
        <v>3103</v>
      </c>
      <c r="C78" s="33">
        <v>31</v>
      </c>
      <c r="D78" s="10" t="s">
        <v>13</v>
      </c>
      <c r="E78" s="10">
        <v>743</v>
      </c>
      <c r="F78" s="10">
        <f t="shared" si="13"/>
        <v>817.30000000000007</v>
      </c>
      <c r="G78" s="44">
        <v>30500</v>
      </c>
      <c r="H78" s="45">
        <f t="shared" si="14"/>
        <v>22661500</v>
      </c>
      <c r="I78" s="46">
        <f t="shared" si="15"/>
        <v>24474420</v>
      </c>
      <c r="J78" s="47">
        <f t="shared" si="16"/>
        <v>51000</v>
      </c>
      <c r="K78" s="48">
        <f t="shared" si="17"/>
        <v>2615360</v>
      </c>
      <c r="L78" s="64" t="s">
        <v>50</v>
      </c>
    </row>
    <row r="79" spans="1:12" s="1" customFormat="1" x14ac:dyDescent="0.25">
      <c r="A79" s="11">
        <v>73</v>
      </c>
      <c r="B79" s="15">
        <v>3104</v>
      </c>
      <c r="C79" s="33">
        <v>31</v>
      </c>
      <c r="D79" s="10" t="s">
        <v>38</v>
      </c>
      <c r="E79" s="10">
        <v>596</v>
      </c>
      <c r="F79" s="10">
        <f t="shared" si="13"/>
        <v>655.6</v>
      </c>
      <c r="G79" s="44">
        <v>30500</v>
      </c>
      <c r="H79" s="45">
        <f t="shared" si="14"/>
        <v>18178000</v>
      </c>
      <c r="I79" s="46">
        <f t="shared" si="15"/>
        <v>19632240</v>
      </c>
      <c r="J79" s="47">
        <f t="shared" si="16"/>
        <v>41000</v>
      </c>
      <c r="K79" s="48">
        <f t="shared" si="17"/>
        <v>2097920</v>
      </c>
      <c r="L79" s="64" t="s">
        <v>50</v>
      </c>
    </row>
    <row r="80" spans="1:12" s="1" customFormat="1" x14ac:dyDescent="0.25">
      <c r="A80" s="11">
        <v>74</v>
      </c>
      <c r="B80" s="15">
        <v>3105</v>
      </c>
      <c r="C80" s="33">
        <v>31</v>
      </c>
      <c r="D80" s="10" t="s">
        <v>38</v>
      </c>
      <c r="E80" s="10">
        <v>597</v>
      </c>
      <c r="F80" s="10">
        <f t="shared" si="13"/>
        <v>656.7</v>
      </c>
      <c r="G80" s="44">
        <v>30500</v>
      </c>
      <c r="H80" s="45">
        <f t="shared" si="14"/>
        <v>18208500</v>
      </c>
      <c r="I80" s="46">
        <f t="shared" si="15"/>
        <v>19665180</v>
      </c>
      <c r="J80" s="47">
        <f t="shared" si="16"/>
        <v>41000</v>
      </c>
      <c r="K80" s="48">
        <f t="shared" si="17"/>
        <v>2101440</v>
      </c>
      <c r="L80" s="64" t="s">
        <v>50</v>
      </c>
    </row>
    <row r="81" spans="1:12" s="1" customFormat="1" x14ac:dyDescent="0.25">
      <c r="A81" s="11">
        <v>75</v>
      </c>
      <c r="B81" s="15">
        <v>3106</v>
      </c>
      <c r="C81" s="33">
        <v>31</v>
      </c>
      <c r="D81" s="10" t="s">
        <v>13</v>
      </c>
      <c r="E81" s="10">
        <v>766</v>
      </c>
      <c r="F81" s="10">
        <f t="shared" si="13"/>
        <v>842.6</v>
      </c>
      <c r="G81" s="44">
        <v>30500</v>
      </c>
      <c r="H81" s="45">
        <f t="shared" si="14"/>
        <v>23363000</v>
      </c>
      <c r="I81" s="46">
        <f t="shared" si="15"/>
        <v>25232040</v>
      </c>
      <c r="J81" s="47">
        <f t="shared" si="16"/>
        <v>52500</v>
      </c>
      <c r="K81" s="48">
        <f t="shared" si="17"/>
        <v>2696320</v>
      </c>
      <c r="L81" s="64" t="s">
        <v>50</v>
      </c>
    </row>
    <row r="82" spans="1:12" s="1" customFormat="1" x14ac:dyDescent="0.25">
      <c r="A82" s="11">
        <v>76</v>
      </c>
      <c r="B82" s="15">
        <v>3201</v>
      </c>
      <c r="C82" s="33">
        <v>32</v>
      </c>
      <c r="D82" s="10" t="s">
        <v>13</v>
      </c>
      <c r="E82" s="10">
        <v>847</v>
      </c>
      <c r="F82" s="10">
        <f t="shared" si="13"/>
        <v>931.7</v>
      </c>
      <c r="G82" s="44">
        <v>30590</v>
      </c>
      <c r="H82" s="45">
        <f t="shared" si="14"/>
        <v>25909730</v>
      </c>
      <c r="I82" s="46">
        <f t="shared" si="15"/>
        <v>27982508</v>
      </c>
      <c r="J82" s="47">
        <f t="shared" si="16"/>
        <v>58500</v>
      </c>
      <c r="K82" s="48">
        <f t="shared" si="17"/>
        <v>2981440</v>
      </c>
      <c r="L82" s="64" t="s">
        <v>50</v>
      </c>
    </row>
    <row r="83" spans="1:12" s="1" customFormat="1" x14ac:dyDescent="0.25">
      <c r="A83" s="11">
        <v>77</v>
      </c>
      <c r="B83" s="15">
        <v>3202</v>
      </c>
      <c r="C83" s="33">
        <v>32</v>
      </c>
      <c r="D83" s="10" t="s">
        <v>13</v>
      </c>
      <c r="E83" s="10">
        <v>810</v>
      </c>
      <c r="F83" s="10">
        <f t="shared" si="13"/>
        <v>891.00000000000011</v>
      </c>
      <c r="G83" s="44">
        <v>30590</v>
      </c>
      <c r="H83" s="45">
        <f t="shared" si="14"/>
        <v>24777900</v>
      </c>
      <c r="I83" s="46">
        <f t="shared" si="15"/>
        <v>26760132</v>
      </c>
      <c r="J83" s="47">
        <f t="shared" si="16"/>
        <v>56000</v>
      </c>
      <c r="K83" s="48">
        <f t="shared" si="17"/>
        <v>2851200.0000000005</v>
      </c>
      <c r="L83" s="64" t="s">
        <v>50</v>
      </c>
    </row>
    <row r="84" spans="1:12" s="1" customFormat="1" x14ac:dyDescent="0.25">
      <c r="A84" s="11">
        <v>78</v>
      </c>
      <c r="B84" s="15">
        <v>3203</v>
      </c>
      <c r="C84" s="33">
        <v>32</v>
      </c>
      <c r="D84" s="10" t="s">
        <v>13</v>
      </c>
      <c r="E84" s="10">
        <v>743</v>
      </c>
      <c r="F84" s="10">
        <f t="shared" si="13"/>
        <v>817.30000000000007</v>
      </c>
      <c r="G84" s="44">
        <v>30590</v>
      </c>
      <c r="H84" s="45">
        <f t="shared" si="14"/>
        <v>22728370</v>
      </c>
      <c r="I84" s="46">
        <f t="shared" si="15"/>
        <v>24546640</v>
      </c>
      <c r="J84" s="47">
        <f t="shared" si="16"/>
        <v>51000</v>
      </c>
      <c r="K84" s="48">
        <f t="shared" si="17"/>
        <v>2615360</v>
      </c>
      <c r="L84" s="64" t="s">
        <v>50</v>
      </c>
    </row>
    <row r="85" spans="1:12" s="1" customFormat="1" x14ac:dyDescent="0.25">
      <c r="A85" s="11">
        <v>79</v>
      </c>
      <c r="B85" s="15">
        <v>3204</v>
      </c>
      <c r="C85" s="33">
        <v>32</v>
      </c>
      <c r="D85" s="10" t="s">
        <v>38</v>
      </c>
      <c r="E85" s="10">
        <v>596</v>
      </c>
      <c r="F85" s="10">
        <f t="shared" si="13"/>
        <v>655.6</v>
      </c>
      <c r="G85" s="44">
        <v>30590</v>
      </c>
      <c r="H85" s="45">
        <f t="shared" si="14"/>
        <v>18231640</v>
      </c>
      <c r="I85" s="46">
        <f t="shared" si="15"/>
        <v>19690171</v>
      </c>
      <c r="J85" s="47">
        <f t="shared" si="16"/>
        <v>41000</v>
      </c>
      <c r="K85" s="48">
        <f t="shared" si="17"/>
        <v>2097920</v>
      </c>
      <c r="L85" s="64" t="s">
        <v>50</v>
      </c>
    </row>
    <row r="86" spans="1:12" s="1" customFormat="1" x14ac:dyDescent="0.25">
      <c r="A86" s="11">
        <v>80</v>
      </c>
      <c r="B86" s="15">
        <v>3205</v>
      </c>
      <c r="C86" s="33">
        <v>32</v>
      </c>
      <c r="D86" s="10" t="s">
        <v>38</v>
      </c>
      <c r="E86" s="10">
        <v>597</v>
      </c>
      <c r="F86" s="10">
        <f t="shared" si="13"/>
        <v>656.7</v>
      </c>
      <c r="G86" s="44">
        <v>30590</v>
      </c>
      <c r="H86" s="45">
        <f t="shared" si="14"/>
        <v>18262230</v>
      </c>
      <c r="I86" s="46">
        <f t="shared" si="15"/>
        <v>19723208</v>
      </c>
      <c r="J86" s="47">
        <f t="shared" si="16"/>
        <v>41000</v>
      </c>
      <c r="K86" s="48">
        <f t="shared" si="17"/>
        <v>2101440</v>
      </c>
      <c r="L86" s="64" t="s">
        <v>50</v>
      </c>
    </row>
    <row r="87" spans="1:12" s="1" customFormat="1" x14ac:dyDescent="0.25">
      <c r="A87" s="11">
        <v>81</v>
      </c>
      <c r="B87" s="15">
        <v>3206</v>
      </c>
      <c r="C87" s="33">
        <v>32</v>
      </c>
      <c r="D87" s="10" t="s">
        <v>13</v>
      </c>
      <c r="E87" s="10">
        <v>766</v>
      </c>
      <c r="F87" s="10">
        <f t="shared" si="13"/>
        <v>842.6</v>
      </c>
      <c r="G87" s="44">
        <v>30590</v>
      </c>
      <c r="H87" s="45">
        <f t="shared" si="14"/>
        <v>23431940</v>
      </c>
      <c r="I87" s="46">
        <f t="shared" si="15"/>
        <v>25306495</v>
      </c>
      <c r="J87" s="47">
        <f t="shared" si="16"/>
        <v>52500</v>
      </c>
      <c r="K87" s="48">
        <f t="shared" si="17"/>
        <v>2696320</v>
      </c>
      <c r="L87" s="64" t="s">
        <v>50</v>
      </c>
    </row>
    <row r="88" spans="1:12" s="1" customFormat="1" x14ac:dyDescent="0.25">
      <c r="A88" s="11">
        <v>82</v>
      </c>
      <c r="B88" s="15">
        <v>3301</v>
      </c>
      <c r="C88" s="33">
        <v>33</v>
      </c>
      <c r="D88" s="10" t="s">
        <v>13</v>
      </c>
      <c r="E88" s="10">
        <v>847</v>
      </c>
      <c r="F88" s="10">
        <f t="shared" si="13"/>
        <v>931.7</v>
      </c>
      <c r="G88" s="44">
        <v>30680</v>
      </c>
      <c r="H88" s="45">
        <f t="shared" si="14"/>
        <v>25985960</v>
      </c>
      <c r="I88" s="46">
        <f t="shared" si="15"/>
        <v>28064837</v>
      </c>
      <c r="J88" s="47">
        <f t="shared" si="16"/>
        <v>58500</v>
      </c>
      <c r="K88" s="48">
        <f t="shared" si="17"/>
        <v>2981440</v>
      </c>
      <c r="L88" s="64" t="s">
        <v>50</v>
      </c>
    </row>
    <row r="89" spans="1:12" s="1" customFormat="1" x14ac:dyDescent="0.25">
      <c r="A89" s="11">
        <v>83</v>
      </c>
      <c r="B89" s="15">
        <v>3302</v>
      </c>
      <c r="C89" s="33">
        <v>33</v>
      </c>
      <c r="D89" s="10" t="s">
        <v>13</v>
      </c>
      <c r="E89" s="10">
        <v>810</v>
      </c>
      <c r="F89" s="10">
        <f t="shared" si="13"/>
        <v>891.00000000000011</v>
      </c>
      <c r="G89" s="44">
        <v>30680</v>
      </c>
      <c r="H89" s="45">
        <f t="shared" si="14"/>
        <v>24850800</v>
      </c>
      <c r="I89" s="46">
        <f t="shared" si="15"/>
        <v>26838864</v>
      </c>
      <c r="J89" s="47">
        <f t="shared" si="16"/>
        <v>56000</v>
      </c>
      <c r="K89" s="48">
        <f t="shared" si="17"/>
        <v>2851200.0000000005</v>
      </c>
      <c r="L89" s="64" t="s">
        <v>50</v>
      </c>
    </row>
    <row r="90" spans="1:12" s="1" customFormat="1" x14ac:dyDescent="0.25">
      <c r="A90" s="11">
        <v>84</v>
      </c>
      <c r="B90" s="15">
        <v>3303</v>
      </c>
      <c r="C90" s="33">
        <v>33</v>
      </c>
      <c r="D90" s="10" t="s">
        <v>13</v>
      </c>
      <c r="E90" s="10">
        <v>743</v>
      </c>
      <c r="F90" s="10">
        <f t="shared" si="13"/>
        <v>817.30000000000007</v>
      </c>
      <c r="G90" s="44">
        <v>30680</v>
      </c>
      <c r="H90" s="45">
        <f t="shared" si="14"/>
        <v>22795240</v>
      </c>
      <c r="I90" s="46">
        <f t="shared" si="15"/>
        <v>24618859</v>
      </c>
      <c r="J90" s="47">
        <f t="shared" si="16"/>
        <v>51500</v>
      </c>
      <c r="K90" s="48">
        <f t="shared" si="17"/>
        <v>2615360</v>
      </c>
      <c r="L90" s="64" t="s">
        <v>50</v>
      </c>
    </row>
    <row r="91" spans="1:12" s="1" customFormat="1" x14ac:dyDescent="0.25">
      <c r="A91" s="11">
        <v>85</v>
      </c>
      <c r="B91" s="15">
        <v>3304</v>
      </c>
      <c r="C91" s="33">
        <v>33</v>
      </c>
      <c r="D91" s="10" t="s">
        <v>38</v>
      </c>
      <c r="E91" s="10">
        <v>596</v>
      </c>
      <c r="F91" s="10">
        <f t="shared" si="13"/>
        <v>655.6</v>
      </c>
      <c r="G91" s="44">
        <v>30680</v>
      </c>
      <c r="H91" s="45">
        <f t="shared" si="14"/>
        <v>18285280</v>
      </c>
      <c r="I91" s="46">
        <f t="shared" si="15"/>
        <v>19748102</v>
      </c>
      <c r="J91" s="47">
        <f t="shared" si="16"/>
        <v>41000</v>
      </c>
      <c r="K91" s="48">
        <f t="shared" si="17"/>
        <v>2097920</v>
      </c>
      <c r="L91" s="64" t="s">
        <v>50</v>
      </c>
    </row>
    <row r="92" spans="1:12" s="1" customFormat="1" x14ac:dyDescent="0.25">
      <c r="A92" s="11">
        <v>86</v>
      </c>
      <c r="B92" s="15">
        <v>3305</v>
      </c>
      <c r="C92" s="33">
        <v>33</v>
      </c>
      <c r="D92" s="10" t="s">
        <v>38</v>
      </c>
      <c r="E92" s="10">
        <v>597</v>
      </c>
      <c r="F92" s="10">
        <f t="shared" si="13"/>
        <v>656.7</v>
      </c>
      <c r="G92" s="44">
        <v>30680</v>
      </c>
      <c r="H92" s="45">
        <f t="shared" si="14"/>
        <v>18315960</v>
      </c>
      <c r="I92" s="46">
        <f t="shared" si="15"/>
        <v>19781237</v>
      </c>
      <c r="J92" s="47">
        <f t="shared" si="16"/>
        <v>41000</v>
      </c>
      <c r="K92" s="48">
        <f t="shared" si="17"/>
        <v>2101440</v>
      </c>
      <c r="L92" s="64" t="s">
        <v>50</v>
      </c>
    </row>
    <row r="93" spans="1:12" s="1" customFormat="1" x14ac:dyDescent="0.25">
      <c r="A93" s="11">
        <v>87</v>
      </c>
      <c r="B93" s="15">
        <v>3306</v>
      </c>
      <c r="C93" s="33">
        <v>33</v>
      </c>
      <c r="D93" s="10" t="s">
        <v>13</v>
      </c>
      <c r="E93" s="10">
        <v>766</v>
      </c>
      <c r="F93" s="10">
        <f t="shared" si="13"/>
        <v>842.6</v>
      </c>
      <c r="G93" s="44">
        <v>30680</v>
      </c>
      <c r="H93" s="45">
        <f t="shared" si="14"/>
        <v>23500880</v>
      </c>
      <c r="I93" s="46">
        <f t="shared" si="15"/>
        <v>25380950</v>
      </c>
      <c r="J93" s="47">
        <f t="shared" si="16"/>
        <v>53000</v>
      </c>
      <c r="K93" s="48">
        <f t="shared" si="17"/>
        <v>2696320</v>
      </c>
      <c r="L93" s="64" t="s">
        <v>50</v>
      </c>
    </row>
    <row r="94" spans="1:12" s="1" customFormat="1" x14ac:dyDescent="0.25">
      <c r="A94" s="11">
        <v>88</v>
      </c>
      <c r="B94" s="15">
        <v>3401</v>
      </c>
      <c r="C94" s="33">
        <v>34</v>
      </c>
      <c r="D94" s="10" t="s">
        <v>13</v>
      </c>
      <c r="E94" s="10">
        <v>847</v>
      </c>
      <c r="F94" s="10">
        <f t="shared" si="13"/>
        <v>931.7</v>
      </c>
      <c r="G94" s="44">
        <v>30770</v>
      </c>
      <c r="H94" s="45">
        <f t="shared" si="14"/>
        <v>26062190</v>
      </c>
      <c r="I94" s="46">
        <f t="shared" si="15"/>
        <v>28147165</v>
      </c>
      <c r="J94" s="47">
        <f t="shared" si="16"/>
        <v>58500</v>
      </c>
      <c r="K94" s="48">
        <f t="shared" si="17"/>
        <v>2981440</v>
      </c>
      <c r="L94" s="64" t="s">
        <v>50</v>
      </c>
    </row>
    <row r="95" spans="1:12" s="1" customFormat="1" x14ac:dyDescent="0.25">
      <c r="A95" s="11">
        <v>89</v>
      </c>
      <c r="B95" s="15">
        <v>3402</v>
      </c>
      <c r="C95" s="33">
        <v>34</v>
      </c>
      <c r="D95" s="10" t="s">
        <v>13</v>
      </c>
      <c r="E95" s="10">
        <v>810</v>
      </c>
      <c r="F95" s="10">
        <f t="shared" si="13"/>
        <v>891.00000000000011</v>
      </c>
      <c r="G95" s="44">
        <v>30770</v>
      </c>
      <c r="H95" s="45">
        <f t="shared" si="14"/>
        <v>24923700</v>
      </c>
      <c r="I95" s="46">
        <f t="shared" si="15"/>
        <v>26917596</v>
      </c>
      <c r="J95" s="47">
        <f t="shared" si="16"/>
        <v>56000</v>
      </c>
      <c r="K95" s="48">
        <f t="shared" si="17"/>
        <v>2851200.0000000005</v>
      </c>
      <c r="L95" s="64" t="s">
        <v>50</v>
      </c>
    </row>
    <row r="96" spans="1:12" s="1" customFormat="1" x14ac:dyDescent="0.25">
      <c r="A96" s="11">
        <v>90</v>
      </c>
      <c r="B96" s="15">
        <v>3403</v>
      </c>
      <c r="C96" s="33">
        <v>34</v>
      </c>
      <c r="D96" s="10" t="s">
        <v>13</v>
      </c>
      <c r="E96" s="10">
        <v>743</v>
      </c>
      <c r="F96" s="10">
        <f t="shared" si="13"/>
        <v>817.30000000000007</v>
      </c>
      <c r="G96" s="44">
        <v>30770</v>
      </c>
      <c r="H96" s="45">
        <f t="shared" si="14"/>
        <v>22862110</v>
      </c>
      <c r="I96" s="46">
        <f t="shared" si="15"/>
        <v>24691079</v>
      </c>
      <c r="J96" s="47">
        <f t="shared" si="16"/>
        <v>51500</v>
      </c>
      <c r="K96" s="48">
        <f t="shared" si="17"/>
        <v>2615360</v>
      </c>
      <c r="L96" s="64" t="s">
        <v>50</v>
      </c>
    </row>
    <row r="97" spans="1:13" s="1" customFormat="1" x14ac:dyDescent="0.25">
      <c r="A97" s="11">
        <v>91</v>
      </c>
      <c r="B97" s="15">
        <v>3404</v>
      </c>
      <c r="C97" s="33">
        <v>34</v>
      </c>
      <c r="D97" s="10" t="s">
        <v>38</v>
      </c>
      <c r="E97" s="10">
        <v>596</v>
      </c>
      <c r="F97" s="10">
        <f t="shared" si="13"/>
        <v>655.6</v>
      </c>
      <c r="G97" s="44">
        <v>30770</v>
      </c>
      <c r="H97" s="45">
        <f t="shared" si="14"/>
        <v>18338920</v>
      </c>
      <c r="I97" s="46">
        <f t="shared" si="15"/>
        <v>19806034</v>
      </c>
      <c r="J97" s="47">
        <f t="shared" si="16"/>
        <v>41500</v>
      </c>
      <c r="K97" s="48">
        <f t="shared" si="17"/>
        <v>2097920</v>
      </c>
      <c r="L97" s="64" t="s">
        <v>50</v>
      </c>
    </row>
    <row r="98" spans="1:13" s="1" customFormat="1" x14ac:dyDescent="0.25">
      <c r="A98" s="11">
        <v>92</v>
      </c>
      <c r="B98" s="15">
        <v>3405</v>
      </c>
      <c r="C98" s="33">
        <v>34</v>
      </c>
      <c r="D98" s="10" t="s">
        <v>38</v>
      </c>
      <c r="E98" s="10">
        <v>597</v>
      </c>
      <c r="F98" s="10">
        <f t="shared" si="13"/>
        <v>656.7</v>
      </c>
      <c r="G98" s="44">
        <v>30770</v>
      </c>
      <c r="H98" s="45">
        <f t="shared" si="14"/>
        <v>18369690</v>
      </c>
      <c r="I98" s="46">
        <f t="shared" si="15"/>
        <v>19839265</v>
      </c>
      <c r="J98" s="47">
        <f t="shared" si="16"/>
        <v>41500</v>
      </c>
      <c r="K98" s="48">
        <f t="shared" si="17"/>
        <v>2101440</v>
      </c>
      <c r="L98" s="64" t="s">
        <v>50</v>
      </c>
    </row>
    <row r="99" spans="1:13" s="1" customFormat="1" x14ac:dyDescent="0.25">
      <c r="A99" s="11">
        <v>93</v>
      </c>
      <c r="B99" s="15">
        <v>3406</v>
      </c>
      <c r="C99" s="33">
        <v>34</v>
      </c>
      <c r="D99" s="10" t="s">
        <v>13</v>
      </c>
      <c r="E99" s="10">
        <v>766</v>
      </c>
      <c r="F99" s="10">
        <f t="shared" si="13"/>
        <v>842.6</v>
      </c>
      <c r="G99" s="44">
        <v>30770</v>
      </c>
      <c r="H99" s="45">
        <f t="shared" si="14"/>
        <v>23569820</v>
      </c>
      <c r="I99" s="46">
        <f t="shared" si="15"/>
        <v>25455406</v>
      </c>
      <c r="J99" s="47">
        <f t="shared" si="16"/>
        <v>53000</v>
      </c>
      <c r="K99" s="48">
        <f t="shared" si="17"/>
        <v>2696320</v>
      </c>
      <c r="L99" s="64" t="s">
        <v>50</v>
      </c>
    </row>
    <row r="100" spans="1:13" s="1" customFormat="1" x14ac:dyDescent="0.25">
      <c r="A100" s="11">
        <v>94</v>
      </c>
      <c r="B100" s="15">
        <v>3501</v>
      </c>
      <c r="C100" s="33">
        <v>35</v>
      </c>
      <c r="D100" s="10" t="s">
        <v>13</v>
      </c>
      <c r="E100" s="10">
        <v>847</v>
      </c>
      <c r="F100" s="10">
        <f t="shared" si="13"/>
        <v>931.7</v>
      </c>
      <c r="G100" s="44">
        <v>30860</v>
      </c>
      <c r="H100" s="45">
        <f t="shared" si="14"/>
        <v>26138420</v>
      </c>
      <c r="I100" s="46">
        <f t="shared" si="15"/>
        <v>28229494</v>
      </c>
      <c r="J100" s="47">
        <f t="shared" si="16"/>
        <v>59000</v>
      </c>
      <c r="K100" s="48">
        <f t="shared" si="17"/>
        <v>2981440</v>
      </c>
      <c r="L100" s="64" t="s">
        <v>50</v>
      </c>
    </row>
    <row r="101" spans="1:13" s="1" customFormat="1" x14ac:dyDescent="0.25">
      <c r="A101" s="11">
        <v>95</v>
      </c>
      <c r="B101" s="15">
        <v>3502</v>
      </c>
      <c r="C101" s="33">
        <v>35</v>
      </c>
      <c r="D101" s="10" t="s">
        <v>13</v>
      </c>
      <c r="E101" s="10">
        <v>810</v>
      </c>
      <c r="F101" s="10">
        <f t="shared" si="13"/>
        <v>891.00000000000011</v>
      </c>
      <c r="G101" s="44">
        <v>30860</v>
      </c>
      <c r="H101" s="45">
        <f t="shared" si="14"/>
        <v>24996600</v>
      </c>
      <c r="I101" s="46">
        <f t="shared" si="15"/>
        <v>26996328</v>
      </c>
      <c r="J101" s="47">
        <f t="shared" si="16"/>
        <v>56000</v>
      </c>
      <c r="K101" s="48">
        <f t="shared" si="17"/>
        <v>2851200.0000000005</v>
      </c>
      <c r="L101" s="64" t="s">
        <v>50</v>
      </c>
    </row>
    <row r="102" spans="1:13" s="1" customFormat="1" x14ac:dyDescent="0.25">
      <c r="A102" s="11">
        <v>96</v>
      </c>
      <c r="B102" s="15">
        <v>3503</v>
      </c>
      <c r="C102" s="33">
        <v>35</v>
      </c>
      <c r="D102" s="10" t="s">
        <v>13</v>
      </c>
      <c r="E102" s="10">
        <v>743</v>
      </c>
      <c r="F102" s="10">
        <f t="shared" si="13"/>
        <v>817.30000000000007</v>
      </c>
      <c r="G102" s="44">
        <v>30860</v>
      </c>
      <c r="H102" s="45">
        <f t="shared" si="14"/>
        <v>22928980</v>
      </c>
      <c r="I102" s="46">
        <f t="shared" si="15"/>
        <v>24763298</v>
      </c>
      <c r="J102" s="47">
        <f t="shared" si="16"/>
        <v>51500</v>
      </c>
      <c r="K102" s="48">
        <f t="shared" si="17"/>
        <v>2615360</v>
      </c>
      <c r="L102" s="64" t="s">
        <v>50</v>
      </c>
    </row>
    <row r="103" spans="1:13" s="1" customFormat="1" x14ac:dyDescent="0.25">
      <c r="A103" s="11">
        <v>97</v>
      </c>
      <c r="B103" s="15">
        <v>3504</v>
      </c>
      <c r="C103" s="33">
        <v>35</v>
      </c>
      <c r="D103" s="10" t="s">
        <v>38</v>
      </c>
      <c r="E103" s="10">
        <v>596</v>
      </c>
      <c r="F103" s="10">
        <f t="shared" si="13"/>
        <v>655.6</v>
      </c>
      <c r="G103" s="44">
        <v>30860</v>
      </c>
      <c r="H103" s="45">
        <f t="shared" si="14"/>
        <v>18392560</v>
      </c>
      <c r="I103" s="46">
        <f t="shared" si="15"/>
        <v>19863965</v>
      </c>
      <c r="J103" s="47">
        <f t="shared" si="16"/>
        <v>41500</v>
      </c>
      <c r="K103" s="48">
        <f t="shared" si="17"/>
        <v>2097920</v>
      </c>
      <c r="L103" s="64" t="s">
        <v>50</v>
      </c>
    </row>
    <row r="104" spans="1:13" s="1" customFormat="1" x14ac:dyDescent="0.25">
      <c r="A104" s="11">
        <v>98</v>
      </c>
      <c r="B104" s="15">
        <v>3505</v>
      </c>
      <c r="C104" s="33">
        <v>35</v>
      </c>
      <c r="D104" s="10" t="s">
        <v>38</v>
      </c>
      <c r="E104" s="10">
        <v>597</v>
      </c>
      <c r="F104" s="10">
        <f t="shared" si="13"/>
        <v>656.7</v>
      </c>
      <c r="G104" s="44">
        <v>30860</v>
      </c>
      <c r="H104" s="45">
        <f t="shared" si="14"/>
        <v>18423420</v>
      </c>
      <c r="I104" s="46">
        <f t="shared" si="15"/>
        <v>19897294</v>
      </c>
      <c r="J104" s="47">
        <f t="shared" si="16"/>
        <v>41500</v>
      </c>
      <c r="K104" s="48">
        <f t="shared" si="17"/>
        <v>2101440</v>
      </c>
      <c r="L104" s="64" t="s">
        <v>50</v>
      </c>
    </row>
    <row r="105" spans="1:13" s="1" customFormat="1" x14ac:dyDescent="0.25">
      <c r="A105" s="11">
        <v>99</v>
      </c>
      <c r="B105" s="15">
        <v>3506</v>
      </c>
      <c r="C105" s="33">
        <v>35</v>
      </c>
      <c r="D105" s="10" t="s">
        <v>13</v>
      </c>
      <c r="E105" s="10">
        <v>766</v>
      </c>
      <c r="F105" s="10">
        <f t="shared" si="13"/>
        <v>842.6</v>
      </c>
      <c r="G105" s="44">
        <v>30860</v>
      </c>
      <c r="H105" s="45">
        <f t="shared" si="14"/>
        <v>23638760</v>
      </c>
      <c r="I105" s="46">
        <f t="shared" si="15"/>
        <v>25529861</v>
      </c>
      <c r="J105" s="47">
        <f t="shared" si="16"/>
        <v>53000</v>
      </c>
      <c r="K105" s="48">
        <f t="shared" si="17"/>
        <v>2696320</v>
      </c>
      <c r="L105" s="64" t="s">
        <v>50</v>
      </c>
    </row>
    <row r="106" spans="1:13" s="1" customFormat="1" x14ac:dyDescent="0.25">
      <c r="A106" s="69" t="s">
        <v>26</v>
      </c>
      <c r="B106" s="70"/>
      <c r="C106" s="70"/>
      <c r="D106" s="71"/>
      <c r="E106" s="67">
        <f>SUM(E72:E105)</f>
        <v>24497</v>
      </c>
      <c r="F106" s="65">
        <f>SUM(F72:F105)</f>
        <v>26946.699999999997</v>
      </c>
      <c r="G106" s="68"/>
      <c r="H106" s="49">
        <f>SUM(H72:H105)</f>
        <v>750765520</v>
      </c>
      <c r="I106" s="50">
        <f>SUM(I72:I105)</f>
        <v>810826762</v>
      </c>
      <c r="J106" s="51"/>
      <c r="K106" s="52">
        <f>SUM(K72:K105)</f>
        <v>86229440</v>
      </c>
      <c r="L106"/>
    </row>
    <row r="107" spans="1:13" s="31" customFormat="1" x14ac:dyDescent="0.25">
      <c r="A107" s="12"/>
      <c r="B107" s="14"/>
      <c r="C107" s="20"/>
      <c r="D107" s="32"/>
      <c r="F107" s="13"/>
      <c r="G107"/>
      <c r="H107"/>
      <c r="I107"/>
      <c r="J107"/>
      <c r="K107"/>
      <c r="L107"/>
      <c r="M107" s="1"/>
    </row>
    <row r="108" spans="1:13" s="31" customFormat="1" x14ac:dyDescent="0.25">
      <c r="A108" s="12"/>
      <c r="B108" s="14"/>
      <c r="C108" s="20"/>
      <c r="D108" s="32"/>
      <c r="F108" s="13"/>
      <c r="G108"/>
      <c r="H108"/>
      <c r="I108"/>
      <c r="J108"/>
      <c r="K108"/>
      <c r="L108"/>
      <c r="M108" s="1"/>
    </row>
    <row r="109" spans="1:13" s="31" customFormat="1" x14ac:dyDescent="0.25">
      <c r="A109" s="12"/>
      <c r="B109" s="14"/>
      <c r="C109" s="20"/>
      <c r="D109" s="32"/>
      <c r="F109" s="13"/>
      <c r="G109"/>
      <c r="H109"/>
      <c r="I109"/>
      <c r="J109"/>
      <c r="K109"/>
      <c r="L109"/>
      <c r="M109" s="1"/>
    </row>
    <row r="110" spans="1:13" s="31" customFormat="1" x14ac:dyDescent="0.25">
      <c r="A110" s="12"/>
      <c r="B110" s="14"/>
      <c r="C110" s="20"/>
      <c r="D110" s="32"/>
      <c r="F110" s="13"/>
      <c r="G110"/>
      <c r="H110"/>
      <c r="I110"/>
      <c r="J110"/>
      <c r="K110"/>
      <c r="L110"/>
      <c r="M110" s="1"/>
    </row>
    <row r="111" spans="1:13" s="31" customFormat="1" x14ac:dyDescent="0.25">
      <c r="A111" s="12"/>
      <c r="B111" s="14"/>
      <c r="C111" s="20"/>
      <c r="D111" s="32"/>
      <c r="F111" s="13"/>
      <c r="G111"/>
      <c r="H111"/>
      <c r="I111"/>
      <c r="J111"/>
      <c r="K111"/>
      <c r="L111"/>
      <c r="M111" s="1"/>
    </row>
    <row r="112" spans="1:13" s="31" customFormat="1" x14ac:dyDescent="0.25">
      <c r="A112" s="12"/>
      <c r="B112" s="14"/>
      <c r="C112" s="20"/>
      <c r="D112" s="32"/>
      <c r="F112" s="13"/>
      <c r="G112"/>
      <c r="H112"/>
      <c r="I112"/>
      <c r="J112"/>
      <c r="K112"/>
      <c r="L112"/>
      <c r="M112" s="1"/>
    </row>
  </sheetData>
  <mergeCells count="4">
    <mergeCell ref="A1:K1"/>
    <mergeCell ref="A68:D68"/>
    <mergeCell ref="A70:K70"/>
    <mergeCell ref="A106:D10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817EB-BDF6-40AD-A4B5-A0F93371B78E}">
  <dimension ref="A1:M115"/>
  <sheetViews>
    <sheetView topLeftCell="A91" zoomScale="145" zoomScaleNormal="145" workbookViewId="0">
      <selection activeCell="E109" sqref="E109:F109"/>
    </sheetView>
  </sheetViews>
  <sheetFormatPr defaultRowHeight="15" x14ac:dyDescent="0.25"/>
  <cols>
    <col min="1" max="1" width="4.140625" style="12" customWidth="1"/>
    <col min="2" max="2" width="6.28515625" style="14" customWidth="1"/>
    <col min="3" max="3" width="5.140625" style="17" customWidth="1"/>
    <col min="4" max="4" width="7.140625" style="33" customWidth="1"/>
    <col min="5" max="5" width="7" style="31" customWidth="1"/>
    <col min="6" max="6" width="6.42578125" style="13" customWidth="1"/>
    <col min="7" max="7" width="7.140625" customWidth="1"/>
    <col min="8" max="8" width="14" customWidth="1"/>
    <col min="9" max="9" width="14.42578125" customWidth="1"/>
    <col min="10" max="10" width="8" customWidth="1"/>
    <col min="11" max="11" width="12.28515625" customWidth="1"/>
    <col min="12" max="12" width="11.140625" customWidth="1"/>
    <col min="13" max="13" width="10.28515625" style="1" bestFit="1" customWidth="1"/>
  </cols>
  <sheetData>
    <row r="1" spans="1:12" ht="18" x14ac:dyDescent="0.25">
      <c r="A1" s="59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2" ht="52.5" customHeight="1" x14ac:dyDescent="0.25">
      <c r="A2" s="36" t="s">
        <v>1</v>
      </c>
      <c r="B2" s="37" t="s">
        <v>0</v>
      </c>
      <c r="C2" s="38" t="s">
        <v>2</v>
      </c>
      <c r="D2" s="38" t="s">
        <v>12</v>
      </c>
      <c r="E2" s="39" t="s">
        <v>48</v>
      </c>
      <c r="F2" s="39" t="s">
        <v>11</v>
      </c>
      <c r="G2" s="40" t="s">
        <v>27</v>
      </c>
      <c r="H2" s="41" t="s">
        <v>28</v>
      </c>
      <c r="I2" s="42" t="s">
        <v>29</v>
      </c>
      <c r="J2" s="43" t="s">
        <v>30</v>
      </c>
      <c r="K2" s="43" t="s">
        <v>31</v>
      </c>
      <c r="L2" s="72" t="s">
        <v>49</v>
      </c>
    </row>
    <row r="3" spans="1:12" s="1" customFormat="1" x14ac:dyDescent="0.25">
      <c r="A3" s="11">
        <v>1</v>
      </c>
      <c r="B3" s="15">
        <v>201</v>
      </c>
      <c r="C3" s="33">
        <v>2</v>
      </c>
      <c r="D3" s="10" t="s">
        <v>13</v>
      </c>
      <c r="E3" s="10">
        <v>847</v>
      </c>
      <c r="F3" s="10">
        <f t="shared" ref="F3:F54" si="0">E3*1.1</f>
        <v>931.7</v>
      </c>
      <c r="G3" s="44" t="e">
        <f>#REF!+90</f>
        <v>#REF!</v>
      </c>
      <c r="H3" s="45">
        <v>0</v>
      </c>
      <c r="I3" s="46">
        <f t="shared" ref="I3:I54" si="1">ROUND(H3*1.08,0)</f>
        <v>0</v>
      </c>
      <c r="J3" s="47">
        <f t="shared" ref="J3:J102" si="2">MROUND((I3*0.025/12),500)</f>
        <v>0</v>
      </c>
      <c r="K3" s="48">
        <f t="shared" ref="K3:K53" si="3">F3*3200</f>
        <v>2981440</v>
      </c>
      <c r="L3" s="68" t="s">
        <v>52</v>
      </c>
    </row>
    <row r="4" spans="1:12" s="1" customFormat="1" x14ac:dyDescent="0.25">
      <c r="A4" s="11">
        <v>2</v>
      </c>
      <c r="B4" s="15">
        <v>205</v>
      </c>
      <c r="C4" s="33">
        <v>2</v>
      </c>
      <c r="D4" s="10" t="s">
        <v>38</v>
      </c>
      <c r="E4" s="10">
        <v>597</v>
      </c>
      <c r="F4" s="10">
        <f t="shared" si="0"/>
        <v>656.7</v>
      </c>
      <c r="G4" s="44" t="e">
        <f>#REF!</f>
        <v>#REF!</v>
      </c>
      <c r="H4" s="45">
        <v>0</v>
      </c>
      <c r="I4" s="46">
        <f t="shared" si="1"/>
        <v>0</v>
      </c>
      <c r="J4" s="47">
        <f t="shared" si="2"/>
        <v>0</v>
      </c>
      <c r="K4" s="48">
        <f t="shared" si="3"/>
        <v>2101440</v>
      </c>
      <c r="L4" s="68" t="s">
        <v>52</v>
      </c>
    </row>
    <row r="5" spans="1:12" s="1" customFormat="1" x14ac:dyDescent="0.25">
      <c r="A5" s="11">
        <v>3</v>
      </c>
      <c r="B5" s="15">
        <v>206</v>
      </c>
      <c r="C5" s="33">
        <v>2</v>
      </c>
      <c r="D5" s="10" t="s">
        <v>13</v>
      </c>
      <c r="E5" s="10">
        <v>766</v>
      </c>
      <c r="F5" s="10">
        <f t="shared" si="0"/>
        <v>842.6</v>
      </c>
      <c r="G5" s="44" t="e">
        <f>G4</f>
        <v>#REF!</v>
      </c>
      <c r="H5" s="45">
        <v>0</v>
      </c>
      <c r="I5" s="46">
        <f t="shared" si="1"/>
        <v>0</v>
      </c>
      <c r="J5" s="47">
        <f t="shared" si="2"/>
        <v>0</v>
      </c>
      <c r="K5" s="48">
        <f t="shared" si="3"/>
        <v>2696320</v>
      </c>
      <c r="L5" s="68" t="s">
        <v>52</v>
      </c>
    </row>
    <row r="6" spans="1:12" s="1" customFormat="1" x14ac:dyDescent="0.25">
      <c r="A6" s="11">
        <v>4</v>
      </c>
      <c r="B6" s="15">
        <v>301</v>
      </c>
      <c r="C6" s="33">
        <v>3</v>
      </c>
      <c r="D6" s="10" t="s">
        <v>13</v>
      </c>
      <c r="E6" s="10">
        <v>847</v>
      </c>
      <c r="F6" s="10">
        <f t="shared" si="0"/>
        <v>931.7</v>
      </c>
      <c r="G6" s="44" t="e">
        <f>G5+90</f>
        <v>#REF!</v>
      </c>
      <c r="H6" s="45">
        <v>0</v>
      </c>
      <c r="I6" s="46">
        <f t="shared" si="1"/>
        <v>0</v>
      </c>
      <c r="J6" s="47">
        <f t="shared" si="2"/>
        <v>0</v>
      </c>
      <c r="K6" s="48">
        <f t="shared" si="3"/>
        <v>2981440</v>
      </c>
      <c r="L6" s="68" t="s">
        <v>52</v>
      </c>
    </row>
    <row r="7" spans="1:12" s="1" customFormat="1" x14ac:dyDescent="0.25">
      <c r="A7" s="11">
        <v>5</v>
      </c>
      <c r="B7" s="15">
        <v>302</v>
      </c>
      <c r="C7" s="33">
        <v>3</v>
      </c>
      <c r="D7" s="10" t="s">
        <v>13</v>
      </c>
      <c r="E7" s="10">
        <v>810</v>
      </c>
      <c r="F7" s="10">
        <f t="shared" si="0"/>
        <v>891.00000000000011</v>
      </c>
      <c r="G7" s="44" t="e">
        <f t="shared" ref="G7:G12" si="4">G6</f>
        <v>#REF!</v>
      </c>
      <c r="H7" s="45">
        <v>0</v>
      </c>
      <c r="I7" s="46">
        <f t="shared" si="1"/>
        <v>0</v>
      </c>
      <c r="J7" s="47">
        <f t="shared" si="2"/>
        <v>0</v>
      </c>
      <c r="K7" s="48">
        <f t="shared" si="3"/>
        <v>2851200.0000000005</v>
      </c>
      <c r="L7" s="68" t="s">
        <v>52</v>
      </c>
    </row>
    <row r="8" spans="1:12" s="1" customFormat="1" x14ac:dyDescent="0.25">
      <c r="A8" s="11">
        <v>6</v>
      </c>
      <c r="B8" s="15" t="s">
        <v>46</v>
      </c>
      <c r="C8" s="33">
        <v>3</v>
      </c>
      <c r="D8" s="10" t="s">
        <v>47</v>
      </c>
      <c r="E8" s="10">
        <v>284</v>
      </c>
      <c r="F8" s="10">
        <f t="shared" si="0"/>
        <v>312.40000000000003</v>
      </c>
      <c r="G8" s="44" t="e">
        <f>#REF!</f>
        <v>#REF!</v>
      </c>
      <c r="H8" s="45">
        <v>0</v>
      </c>
      <c r="I8" s="46">
        <f t="shared" si="1"/>
        <v>0</v>
      </c>
      <c r="J8" s="47">
        <f t="shared" si="2"/>
        <v>0</v>
      </c>
      <c r="K8" s="48">
        <f t="shared" si="3"/>
        <v>999680.00000000012</v>
      </c>
      <c r="L8" s="68" t="s">
        <v>52</v>
      </c>
    </row>
    <row r="9" spans="1:12" s="1" customFormat="1" x14ac:dyDescent="0.25">
      <c r="A9" s="11">
        <v>7</v>
      </c>
      <c r="B9" s="15">
        <v>305</v>
      </c>
      <c r="C9" s="33">
        <v>3</v>
      </c>
      <c r="D9" s="10" t="s">
        <v>38</v>
      </c>
      <c r="E9" s="10">
        <v>597</v>
      </c>
      <c r="F9" s="10">
        <f t="shared" si="0"/>
        <v>656.7</v>
      </c>
      <c r="G9" s="44" t="e">
        <f>G8</f>
        <v>#REF!</v>
      </c>
      <c r="H9" s="45">
        <v>0</v>
      </c>
      <c r="I9" s="46">
        <f t="shared" si="1"/>
        <v>0</v>
      </c>
      <c r="J9" s="47">
        <f t="shared" si="2"/>
        <v>0</v>
      </c>
      <c r="K9" s="48">
        <f t="shared" si="3"/>
        <v>2101440</v>
      </c>
      <c r="L9" s="68" t="s">
        <v>52</v>
      </c>
    </row>
    <row r="10" spans="1:12" s="1" customFormat="1" x14ac:dyDescent="0.25">
      <c r="A10" s="11">
        <v>8</v>
      </c>
      <c r="B10" s="15">
        <v>306</v>
      </c>
      <c r="C10" s="33">
        <v>3</v>
      </c>
      <c r="D10" s="10" t="s">
        <v>13</v>
      </c>
      <c r="E10" s="10">
        <v>766</v>
      </c>
      <c r="F10" s="10">
        <f t="shared" si="0"/>
        <v>842.6</v>
      </c>
      <c r="G10" s="44" t="e">
        <f>G9</f>
        <v>#REF!</v>
      </c>
      <c r="H10" s="45">
        <v>0</v>
      </c>
      <c r="I10" s="46">
        <f t="shared" si="1"/>
        <v>0</v>
      </c>
      <c r="J10" s="47">
        <f t="shared" si="2"/>
        <v>0</v>
      </c>
      <c r="K10" s="48">
        <f t="shared" si="3"/>
        <v>2696320</v>
      </c>
      <c r="L10" s="68" t="s">
        <v>52</v>
      </c>
    </row>
    <row r="11" spans="1:12" s="1" customFormat="1" x14ac:dyDescent="0.25">
      <c r="A11" s="11">
        <v>9</v>
      </c>
      <c r="B11" s="15">
        <v>401</v>
      </c>
      <c r="C11" s="33">
        <v>4</v>
      </c>
      <c r="D11" s="10" t="s">
        <v>13</v>
      </c>
      <c r="E11" s="10">
        <v>847</v>
      </c>
      <c r="F11" s="10">
        <f t="shared" si="0"/>
        <v>931.7</v>
      </c>
      <c r="G11" s="44" t="e">
        <f>G10+90</f>
        <v>#REF!</v>
      </c>
      <c r="H11" s="45">
        <v>0</v>
      </c>
      <c r="I11" s="46">
        <f t="shared" si="1"/>
        <v>0</v>
      </c>
      <c r="J11" s="47">
        <f t="shared" si="2"/>
        <v>0</v>
      </c>
      <c r="K11" s="48">
        <f t="shared" si="3"/>
        <v>2981440</v>
      </c>
      <c r="L11" s="68" t="s">
        <v>52</v>
      </c>
    </row>
    <row r="12" spans="1:12" s="1" customFormat="1" x14ac:dyDescent="0.25">
      <c r="A12" s="11">
        <v>10</v>
      </c>
      <c r="B12" s="15">
        <v>402</v>
      </c>
      <c r="C12" s="33">
        <v>4</v>
      </c>
      <c r="D12" s="10" t="s">
        <v>13</v>
      </c>
      <c r="E12" s="10">
        <v>810</v>
      </c>
      <c r="F12" s="10">
        <f t="shared" si="0"/>
        <v>891.00000000000011</v>
      </c>
      <c r="G12" s="44" t="e">
        <f t="shared" si="4"/>
        <v>#REF!</v>
      </c>
      <c r="H12" s="45">
        <v>0</v>
      </c>
      <c r="I12" s="46">
        <f t="shared" si="1"/>
        <v>0</v>
      </c>
      <c r="J12" s="47">
        <f t="shared" si="2"/>
        <v>0</v>
      </c>
      <c r="K12" s="48">
        <f t="shared" si="3"/>
        <v>2851200.0000000005</v>
      </c>
      <c r="L12" s="68" t="s">
        <v>52</v>
      </c>
    </row>
    <row r="13" spans="1:12" s="1" customFormat="1" x14ac:dyDescent="0.25">
      <c r="A13" s="11">
        <v>11</v>
      </c>
      <c r="B13" s="15">
        <v>403</v>
      </c>
      <c r="C13" s="33">
        <v>4</v>
      </c>
      <c r="D13" s="10" t="s">
        <v>13</v>
      </c>
      <c r="E13" s="10">
        <v>743</v>
      </c>
      <c r="F13" s="10">
        <f t="shared" si="0"/>
        <v>817.30000000000007</v>
      </c>
      <c r="G13" s="44" t="e">
        <f>G12</f>
        <v>#REF!</v>
      </c>
      <c r="H13" s="45">
        <v>0</v>
      </c>
      <c r="I13" s="46">
        <f t="shared" si="1"/>
        <v>0</v>
      </c>
      <c r="J13" s="47">
        <f t="shared" si="2"/>
        <v>0</v>
      </c>
      <c r="K13" s="48">
        <f t="shared" si="3"/>
        <v>2615360</v>
      </c>
      <c r="L13" s="68" t="s">
        <v>52</v>
      </c>
    </row>
    <row r="14" spans="1:12" s="1" customFormat="1" x14ac:dyDescent="0.25">
      <c r="A14" s="11">
        <v>12</v>
      </c>
      <c r="B14" s="15">
        <v>406</v>
      </c>
      <c r="C14" s="33">
        <v>4</v>
      </c>
      <c r="D14" s="10" t="s">
        <v>13</v>
      </c>
      <c r="E14" s="10">
        <v>766</v>
      </c>
      <c r="F14" s="10">
        <f t="shared" si="0"/>
        <v>842.6</v>
      </c>
      <c r="G14" s="44" t="e">
        <f>#REF!</f>
        <v>#REF!</v>
      </c>
      <c r="H14" s="45">
        <v>0</v>
      </c>
      <c r="I14" s="46">
        <f t="shared" si="1"/>
        <v>0</v>
      </c>
      <c r="J14" s="47">
        <f t="shared" si="2"/>
        <v>0</v>
      </c>
      <c r="K14" s="48">
        <f t="shared" si="3"/>
        <v>2696320</v>
      </c>
      <c r="L14" s="68" t="s">
        <v>52</v>
      </c>
    </row>
    <row r="15" spans="1:12" s="1" customFormat="1" x14ac:dyDescent="0.25">
      <c r="A15" s="11">
        <v>13</v>
      </c>
      <c r="B15" s="15">
        <v>501</v>
      </c>
      <c r="C15" s="33">
        <v>5</v>
      </c>
      <c r="D15" s="10" t="s">
        <v>13</v>
      </c>
      <c r="E15" s="10">
        <v>847</v>
      </c>
      <c r="F15" s="10">
        <f t="shared" si="0"/>
        <v>931.7</v>
      </c>
      <c r="G15" s="44" t="e">
        <f>G14+90</f>
        <v>#REF!</v>
      </c>
      <c r="H15" s="45">
        <v>0</v>
      </c>
      <c r="I15" s="46">
        <f t="shared" si="1"/>
        <v>0</v>
      </c>
      <c r="J15" s="47">
        <f t="shared" si="2"/>
        <v>0</v>
      </c>
      <c r="K15" s="48">
        <f t="shared" si="3"/>
        <v>2981440</v>
      </c>
      <c r="L15" s="68" t="s">
        <v>52</v>
      </c>
    </row>
    <row r="16" spans="1:12" s="1" customFormat="1" x14ac:dyDescent="0.25">
      <c r="A16" s="11">
        <v>14</v>
      </c>
      <c r="B16" s="15">
        <v>502</v>
      </c>
      <c r="C16" s="33">
        <v>5</v>
      </c>
      <c r="D16" s="10" t="s">
        <v>13</v>
      </c>
      <c r="E16" s="10">
        <v>810</v>
      </c>
      <c r="F16" s="10">
        <f t="shared" si="0"/>
        <v>891.00000000000011</v>
      </c>
      <c r="G16" s="44" t="e">
        <f t="shared" ref="G16:G18" si="5">G15</f>
        <v>#REF!</v>
      </c>
      <c r="H16" s="45">
        <v>0</v>
      </c>
      <c r="I16" s="46">
        <f t="shared" si="1"/>
        <v>0</v>
      </c>
      <c r="J16" s="47">
        <f t="shared" si="2"/>
        <v>0</v>
      </c>
      <c r="K16" s="48">
        <f t="shared" si="3"/>
        <v>2851200.0000000005</v>
      </c>
      <c r="L16" s="68" t="s">
        <v>52</v>
      </c>
    </row>
    <row r="17" spans="1:12" s="1" customFormat="1" x14ac:dyDescent="0.25">
      <c r="A17" s="11">
        <v>15</v>
      </c>
      <c r="B17" s="15">
        <v>503</v>
      </c>
      <c r="C17" s="33">
        <v>5</v>
      </c>
      <c r="D17" s="10" t="s">
        <v>13</v>
      </c>
      <c r="E17" s="10">
        <v>743</v>
      </c>
      <c r="F17" s="10">
        <f t="shared" si="0"/>
        <v>817.30000000000007</v>
      </c>
      <c r="G17" s="44" t="e">
        <f>G16</f>
        <v>#REF!</v>
      </c>
      <c r="H17" s="45">
        <v>0</v>
      </c>
      <c r="I17" s="46">
        <f t="shared" si="1"/>
        <v>0</v>
      </c>
      <c r="J17" s="47">
        <f t="shared" si="2"/>
        <v>0</v>
      </c>
      <c r="K17" s="48">
        <f t="shared" si="3"/>
        <v>2615360</v>
      </c>
      <c r="L17" s="68" t="s">
        <v>52</v>
      </c>
    </row>
    <row r="18" spans="1:12" s="1" customFormat="1" x14ac:dyDescent="0.25">
      <c r="A18" s="11">
        <v>16</v>
      </c>
      <c r="B18" s="15">
        <v>504</v>
      </c>
      <c r="C18" s="33">
        <v>5</v>
      </c>
      <c r="D18" s="10" t="s">
        <v>38</v>
      </c>
      <c r="E18" s="10">
        <v>596</v>
      </c>
      <c r="F18" s="10">
        <f t="shared" si="0"/>
        <v>655.6</v>
      </c>
      <c r="G18" s="44" t="e">
        <f t="shared" si="5"/>
        <v>#REF!</v>
      </c>
      <c r="H18" s="45">
        <v>0</v>
      </c>
      <c r="I18" s="46">
        <f t="shared" si="1"/>
        <v>0</v>
      </c>
      <c r="J18" s="47">
        <f t="shared" si="2"/>
        <v>0</v>
      </c>
      <c r="K18" s="48">
        <f t="shared" si="3"/>
        <v>2097920</v>
      </c>
      <c r="L18" s="68" t="s">
        <v>52</v>
      </c>
    </row>
    <row r="19" spans="1:12" s="1" customFormat="1" x14ac:dyDescent="0.25">
      <c r="A19" s="11">
        <v>17</v>
      </c>
      <c r="B19" s="15">
        <v>601</v>
      </c>
      <c r="C19" s="33">
        <v>6</v>
      </c>
      <c r="D19" s="10" t="s">
        <v>13</v>
      </c>
      <c r="E19" s="10">
        <v>847</v>
      </c>
      <c r="F19" s="10">
        <f t="shared" si="0"/>
        <v>931.7</v>
      </c>
      <c r="G19" s="44" t="e">
        <f>#REF!+90</f>
        <v>#REF!</v>
      </c>
      <c r="H19" s="45">
        <v>0</v>
      </c>
      <c r="I19" s="46">
        <f t="shared" si="1"/>
        <v>0</v>
      </c>
      <c r="J19" s="47">
        <f t="shared" si="2"/>
        <v>0</v>
      </c>
      <c r="K19" s="48">
        <f t="shared" si="3"/>
        <v>2981440</v>
      </c>
      <c r="L19" s="68" t="s">
        <v>52</v>
      </c>
    </row>
    <row r="20" spans="1:12" s="1" customFormat="1" x14ac:dyDescent="0.25">
      <c r="A20" s="11">
        <v>18</v>
      </c>
      <c r="B20" s="15">
        <v>602</v>
      </c>
      <c r="C20" s="33">
        <v>6</v>
      </c>
      <c r="D20" s="10" t="s">
        <v>13</v>
      </c>
      <c r="E20" s="10">
        <v>810</v>
      </c>
      <c r="F20" s="10">
        <f t="shared" si="0"/>
        <v>891.00000000000011</v>
      </c>
      <c r="G20" s="44" t="e">
        <f t="shared" ref="G20:G22" si="6">G19</f>
        <v>#REF!</v>
      </c>
      <c r="H20" s="45">
        <v>0</v>
      </c>
      <c r="I20" s="46">
        <f t="shared" si="1"/>
        <v>0</v>
      </c>
      <c r="J20" s="47">
        <f t="shared" si="2"/>
        <v>0</v>
      </c>
      <c r="K20" s="48">
        <f t="shared" si="3"/>
        <v>2851200.0000000005</v>
      </c>
      <c r="L20" s="68" t="s">
        <v>52</v>
      </c>
    </row>
    <row r="21" spans="1:12" s="1" customFormat="1" x14ac:dyDescent="0.25">
      <c r="A21" s="11">
        <v>19</v>
      </c>
      <c r="B21" s="15">
        <v>603</v>
      </c>
      <c r="C21" s="33">
        <v>6</v>
      </c>
      <c r="D21" s="10" t="s">
        <v>13</v>
      </c>
      <c r="E21" s="10">
        <v>743</v>
      </c>
      <c r="F21" s="10">
        <f t="shared" si="0"/>
        <v>817.30000000000007</v>
      </c>
      <c r="G21" s="44" t="e">
        <f>G20</f>
        <v>#REF!</v>
      </c>
      <c r="H21" s="45">
        <v>0</v>
      </c>
      <c r="I21" s="46">
        <f t="shared" si="1"/>
        <v>0</v>
      </c>
      <c r="J21" s="47">
        <f t="shared" si="2"/>
        <v>0</v>
      </c>
      <c r="K21" s="48">
        <f t="shared" si="3"/>
        <v>2615360</v>
      </c>
      <c r="L21" s="68" t="s">
        <v>52</v>
      </c>
    </row>
    <row r="22" spans="1:12" s="1" customFormat="1" x14ac:dyDescent="0.25">
      <c r="A22" s="11">
        <v>20</v>
      </c>
      <c r="B22" s="15">
        <v>604</v>
      </c>
      <c r="C22" s="33">
        <v>6</v>
      </c>
      <c r="D22" s="10" t="s">
        <v>38</v>
      </c>
      <c r="E22" s="10">
        <v>596</v>
      </c>
      <c r="F22" s="10">
        <f t="shared" si="0"/>
        <v>655.6</v>
      </c>
      <c r="G22" s="44" t="e">
        <f t="shared" si="6"/>
        <v>#REF!</v>
      </c>
      <c r="H22" s="45">
        <v>0</v>
      </c>
      <c r="I22" s="46">
        <f t="shared" si="1"/>
        <v>0</v>
      </c>
      <c r="J22" s="47">
        <f t="shared" si="2"/>
        <v>0</v>
      </c>
      <c r="K22" s="48">
        <f t="shared" si="3"/>
        <v>2097920</v>
      </c>
      <c r="L22" s="68" t="s">
        <v>52</v>
      </c>
    </row>
    <row r="23" spans="1:12" s="1" customFormat="1" x14ac:dyDescent="0.25">
      <c r="A23" s="11">
        <v>21</v>
      </c>
      <c r="B23" s="15">
        <v>605</v>
      </c>
      <c r="C23" s="33">
        <v>6</v>
      </c>
      <c r="D23" s="10" t="s">
        <v>38</v>
      </c>
      <c r="E23" s="10">
        <v>597</v>
      </c>
      <c r="F23" s="10">
        <f t="shared" si="0"/>
        <v>656.7</v>
      </c>
      <c r="G23" s="44" t="e">
        <f>G22</f>
        <v>#REF!</v>
      </c>
      <c r="H23" s="45">
        <v>0</v>
      </c>
      <c r="I23" s="46">
        <f t="shared" si="1"/>
        <v>0</v>
      </c>
      <c r="J23" s="47">
        <f t="shared" si="2"/>
        <v>0</v>
      </c>
      <c r="K23" s="48">
        <f t="shared" si="3"/>
        <v>2101440</v>
      </c>
      <c r="L23" s="68" t="s">
        <v>52</v>
      </c>
    </row>
    <row r="24" spans="1:12" s="1" customFormat="1" x14ac:dyDescent="0.25">
      <c r="A24" s="11">
        <v>22</v>
      </c>
      <c r="B24" s="15">
        <v>606</v>
      </c>
      <c r="C24" s="33">
        <v>6</v>
      </c>
      <c r="D24" s="10" t="s">
        <v>13</v>
      </c>
      <c r="E24" s="10">
        <v>766</v>
      </c>
      <c r="F24" s="10">
        <f t="shared" si="0"/>
        <v>842.6</v>
      </c>
      <c r="G24" s="44" t="e">
        <f>G23</f>
        <v>#REF!</v>
      </c>
      <c r="H24" s="45">
        <v>0</v>
      </c>
      <c r="I24" s="46">
        <f t="shared" si="1"/>
        <v>0</v>
      </c>
      <c r="J24" s="47">
        <f t="shared" si="2"/>
        <v>0</v>
      </c>
      <c r="K24" s="48">
        <f t="shared" si="3"/>
        <v>2696320</v>
      </c>
      <c r="L24" s="68" t="s">
        <v>52</v>
      </c>
    </row>
    <row r="25" spans="1:12" s="1" customFormat="1" x14ac:dyDescent="0.25">
      <c r="A25" s="11">
        <v>23</v>
      </c>
      <c r="B25" s="15">
        <v>701</v>
      </c>
      <c r="C25" s="33">
        <v>7</v>
      </c>
      <c r="D25" s="10" t="s">
        <v>13</v>
      </c>
      <c r="E25" s="10">
        <v>847</v>
      </c>
      <c r="F25" s="10">
        <f t="shared" si="0"/>
        <v>931.7</v>
      </c>
      <c r="G25" s="44" t="e">
        <f>G24+90</f>
        <v>#REF!</v>
      </c>
      <c r="H25" s="45">
        <v>0</v>
      </c>
      <c r="I25" s="46">
        <f t="shared" si="1"/>
        <v>0</v>
      </c>
      <c r="J25" s="47">
        <f t="shared" si="2"/>
        <v>0</v>
      </c>
      <c r="K25" s="48">
        <f t="shared" si="3"/>
        <v>2981440</v>
      </c>
      <c r="L25" s="68" t="s">
        <v>52</v>
      </c>
    </row>
    <row r="26" spans="1:12" s="1" customFormat="1" x14ac:dyDescent="0.25">
      <c r="A26" s="11">
        <v>24</v>
      </c>
      <c r="B26" s="15">
        <v>702</v>
      </c>
      <c r="C26" s="33">
        <v>7</v>
      </c>
      <c r="D26" s="10" t="s">
        <v>13</v>
      </c>
      <c r="E26" s="10">
        <v>810</v>
      </c>
      <c r="F26" s="10">
        <f t="shared" si="0"/>
        <v>891.00000000000011</v>
      </c>
      <c r="G26" s="44" t="e">
        <f t="shared" ref="G26:G28" si="7">G25</f>
        <v>#REF!</v>
      </c>
      <c r="H26" s="45">
        <v>0</v>
      </c>
      <c r="I26" s="46">
        <f t="shared" si="1"/>
        <v>0</v>
      </c>
      <c r="J26" s="47">
        <f t="shared" si="2"/>
        <v>0</v>
      </c>
      <c r="K26" s="48">
        <f t="shared" si="3"/>
        <v>2851200.0000000005</v>
      </c>
      <c r="L26" s="68" t="s">
        <v>52</v>
      </c>
    </row>
    <row r="27" spans="1:12" s="1" customFormat="1" x14ac:dyDescent="0.25">
      <c r="A27" s="11">
        <v>25</v>
      </c>
      <c r="B27" s="15">
        <v>703</v>
      </c>
      <c r="C27" s="33">
        <v>7</v>
      </c>
      <c r="D27" s="10" t="s">
        <v>13</v>
      </c>
      <c r="E27" s="10">
        <v>743</v>
      </c>
      <c r="F27" s="10">
        <f t="shared" si="0"/>
        <v>817.30000000000007</v>
      </c>
      <c r="G27" s="44" t="e">
        <f>G26</f>
        <v>#REF!</v>
      </c>
      <c r="H27" s="45">
        <v>0</v>
      </c>
      <c r="I27" s="46">
        <f t="shared" si="1"/>
        <v>0</v>
      </c>
      <c r="J27" s="47">
        <f t="shared" si="2"/>
        <v>0</v>
      </c>
      <c r="K27" s="48">
        <f t="shared" si="3"/>
        <v>2615360</v>
      </c>
      <c r="L27" s="68" t="s">
        <v>52</v>
      </c>
    </row>
    <row r="28" spans="1:12" s="1" customFormat="1" x14ac:dyDescent="0.25">
      <c r="A28" s="11">
        <v>26</v>
      </c>
      <c r="B28" s="15">
        <v>704</v>
      </c>
      <c r="C28" s="33">
        <v>7</v>
      </c>
      <c r="D28" s="10" t="s">
        <v>38</v>
      </c>
      <c r="E28" s="10">
        <v>596</v>
      </c>
      <c r="F28" s="10">
        <f t="shared" si="0"/>
        <v>655.6</v>
      </c>
      <c r="G28" s="44" t="e">
        <f t="shared" si="7"/>
        <v>#REF!</v>
      </c>
      <c r="H28" s="45">
        <v>0</v>
      </c>
      <c r="I28" s="46">
        <f t="shared" si="1"/>
        <v>0</v>
      </c>
      <c r="J28" s="47">
        <f t="shared" si="2"/>
        <v>0</v>
      </c>
      <c r="K28" s="48">
        <f t="shared" si="3"/>
        <v>2097920</v>
      </c>
      <c r="L28" s="68" t="s">
        <v>52</v>
      </c>
    </row>
    <row r="29" spans="1:12" s="1" customFormat="1" x14ac:dyDescent="0.25">
      <c r="A29" s="11">
        <v>27</v>
      </c>
      <c r="B29" s="15">
        <v>705</v>
      </c>
      <c r="C29" s="33">
        <v>7</v>
      </c>
      <c r="D29" s="10" t="s">
        <v>38</v>
      </c>
      <c r="E29" s="10">
        <v>597</v>
      </c>
      <c r="F29" s="10">
        <f t="shared" si="0"/>
        <v>656.7</v>
      </c>
      <c r="G29" s="44" t="e">
        <f>G28</f>
        <v>#REF!</v>
      </c>
      <c r="H29" s="45">
        <v>0</v>
      </c>
      <c r="I29" s="46">
        <f t="shared" si="1"/>
        <v>0</v>
      </c>
      <c r="J29" s="47">
        <f t="shared" si="2"/>
        <v>0</v>
      </c>
      <c r="K29" s="48">
        <f t="shared" si="3"/>
        <v>2101440</v>
      </c>
      <c r="L29" s="68" t="s">
        <v>52</v>
      </c>
    </row>
    <row r="30" spans="1:12" s="1" customFormat="1" x14ac:dyDescent="0.25">
      <c r="A30" s="11">
        <v>28</v>
      </c>
      <c r="B30" s="15">
        <v>706</v>
      </c>
      <c r="C30" s="33">
        <v>7</v>
      </c>
      <c r="D30" s="10" t="s">
        <v>13</v>
      </c>
      <c r="E30" s="10">
        <v>766</v>
      </c>
      <c r="F30" s="10">
        <f t="shared" si="0"/>
        <v>842.6</v>
      </c>
      <c r="G30" s="44" t="e">
        <f>G29</f>
        <v>#REF!</v>
      </c>
      <c r="H30" s="45">
        <v>0</v>
      </c>
      <c r="I30" s="46">
        <f t="shared" si="1"/>
        <v>0</v>
      </c>
      <c r="J30" s="47">
        <f t="shared" si="2"/>
        <v>0</v>
      </c>
      <c r="K30" s="48">
        <f t="shared" si="3"/>
        <v>2696320</v>
      </c>
      <c r="L30" s="68" t="s">
        <v>52</v>
      </c>
    </row>
    <row r="31" spans="1:12" s="1" customFormat="1" x14ac:dyDescent="0.25">
      <c r="A31" s="11">
        <v>29</v>
      </c>
      <c r="B31" s="15">
        <v>801</v>
      </c>
      <c r="C31" s="33">
        <v>8</v>
      </c>
      <c r="D31" s="10" t="s">
        <v>13</v>
      </c>
      <c r="E31" s="10">
        <v>847</v>
      </c>
      <c r="F31" s="10">
        <f t="shared" si="0"/>
        <v>931.7</v>
      </c>
      <c r="G31" s="44" t="e">
        <f>G30+90</f>
        <v>#REF!</v>
      </c>
      <c r="H31" s="45">
        <v>0</v>
      </c>
      <c r="I31" s="46">
        <f t="shared" si="1"/>
        <v>0</v>
      </c>
      <c r="J31" s="47">
        <f t="shared" si="2"/>
        <v>0</v>
      </c>
      <c r="K31" s="48">
        <f t="shared" si="3"/>
        <v>2981440</v>
      </c>
      <c r="L31" s="68" t="s">
        <v>52</v>
      </c>
    </row>
    <row r="32" spans="1:12" s="1" customFormat="1" x14ac:dyDescent="0.25">
      <c r="A32" s="11">
        <v>30</v>
      </c>
      <c r="B32" s="15">
        <v>802</v>
      </c>
      <c r="C32" s="33">
        <v>8</v>
      </c>
      <c r="D32" s="10" t="s">
        <v>13</v>
      </c>
      <c r="E32" s="10">
        <v>810</v>
      </c>
      <c r="F32" s="10">
        <f t="shared" si="0"/>
        <v>891.00000000000011</v>
      </c>
      <c r="G32" s="44" t="e">
        <f t="shared" ref="G32:G34" si="8">G31</f>
        <v>#REF!</v>
      </c>
      <c r="H32" s="45">
        <v>0</v>
      </c>
      <c r="I32" s="46">
        <f t="shared" si="1"/>
        <v>0</v>
      </c>
      <c r="J32" s="47">
        <f t="shared" si="2"/>
        <v>0</v>
      </c>
      <c r="K32" s="48">
        <f t="shared" si="3"/>
        <v>2851200.0000000005</v>
      </c>
      <c r="L32" s="68" t="s">
        <v>52</v>
      </c>
    </row>
    <row r="33" spans="1:12" s="1" customFormat="1" x14ac:dyDescent="0.25">
      <c r="A33" s="11">
        <v>31</v>
      </c>
      <c r="B33" s="15">
        <v>803</v>
      </c>
      <c r="C33" s="33">
        <v>8</v>
      </c>
      <c r="D33" s="10" t="s">
        <v>13</v>
      </c>
      <c r="E33" s="10">
        <v>743</v>
      </c>
      <c r="F33" s="10">
        <f t="shared" si="0"/>
        <v>817.30000000000007</v>
      </c>
      <c r="G33" s="44" t="e">
        <f>G32</f>
        <v>#REF!</v>
      </c>
      <c r="H33" s="45">
        <v>0</v>
      </c>
      <c r="I33" s="46">
        <f t="shared" si="1"/>
        <v>0</v>
      </c>
      <c r="J33" s="47">
        <f t="shared" si="2"/>
        <v>0</v>
      </c>
      <c r="K33" s="48">
        <f t="shared" si="3"/>
        <v>2615360</v>
      </c>
      <c r="L33" s="68" t="s">
        <v>52</v>
      </c>
    </row>
    <row r="34" spans="1:12" s="1" customFormat="1" x14ac:dyDescent="0.25">
      <c r="A34" s="11">
        <v>32</v>
      </c>
      <c r="B34" s="15">
        <v>804</v>
      </c>
      <c r="C34" s="33">
        <v>8</v>
      </c>
      <c r="D34" s="10" t="s">
        <v>38</v>
      </c>
      <c r="E34" s="10">
        <v>596</v>
      </c>
      <c r="F34" s="10">
        <f t="shared" si="0"/>
        <v>655.6</v>
      </c>
      <c r="G34" s="44" t="e">
        <f t="shared" si="8"/>
        <v>#REF!</v>
      </c>
      <c r="H34" s="45">
        <v>0</v>
      </c>
      <c r="I34" s="46">
        <f t="shared" si="1"/>
        <v>0</v>
      </c>
      <c r="J34" s="47">
        <f t="shared" si="2"/>
        <v>0</v>
      </c>
      <c r="K34" s="48">
        <f t="shared" si="3"/>
        <v>2097920</v>
      </c>
      <c r="L34" s="68" t="s">
        <v>52</v>
      </c>
    </row>
    <row r="35" spans="1:12" s="1" customFormat="1" x14ac:dyDescent="0.25">
      <c r="A35" s="11">
        <v>33</v>
      </c>
      <c r="B35" s="15">
        <v>901</v>
      </c>
      <c r="C35" s="33">
        <v>9</v>
      </c>
      <c r="D35" s="10" t="s">
        <v>13</v>
      </c>
      <c r="E35" s="10">
        <v>847</v>
      </c>
      <c r="F35" s="10">
        <f t="shared" si="0"/>
        <v>931.7</v>
      </c>
      <c r="G35" s="44" t="e">
        <f>G34+90</f>
        <v>#REF!</v>
      </c>
      <c r="H35" s="45">
        <v>0</v>
      </c>
      <c r="I35" s="46">
        <f t="shared" si="1"/>
        <v>0</v>
      </c>
      <c r="J35" s="47">
        <f t="shared" si="2"/>
        <v>0</v>
      </c>
      <c r="K35" s="48">
        <f t="shared" si="3"/>
        <v>2981440</v>
      </c>
      <c r="L35" s="68" t="s">
        <v>52</v>
      </c>
    </row>
    <row r="36" spans="1:12" s="1" customFormat="1" x14ac:dyDescent="0.25">
      <c r="A36" s="11">
        <v>34</v>
      </c>
      <c r="B36" s="15">
        <v>902</v>
      </c>
      <c r="C36" s="33">
        <v>9</v>
      </c>
      <c r="D36" s="10" t="s">
        <v>13</v>
      </c>
      <c r="E36" s="10">
        <v>810</v>
      </c>
      <c r="F36" s="10">
        <f t="shared" si="0"/>
        <v>891.00000000000011</v>
      </c>
      <c r="G36" s="44" t="e">
        <f t="shared" ref="G36:G38" si="9">G35</f>
        <v>#REF!</v>
      </c>
      <c r="H36" s="45">
        <v>0</v>
      </c>
      <c r="I36" s="46">
        <f t="shared" si="1"/>
        <v>0</v>
      </c>
      <c r="J36" s="47">
        <f t="shared" si="2"/>
        <v>0</v>
      </c>
      <c r="K36" s="48">
        <f t="shared" si="3"/>
        <v>2851200.0000000005</v>
      </c>
      <c r="L36" s="68" t="s">
        <v>52</v>
      </c>
    </row>
    <row r="37" spans="1:12" s="1" customFormat="1" x14ac:dyDescent="0.25">
      <c r="A37" s="11">
        <v>35</v>
      </c>
      <c r="B37" s="15">
        <v>903</v>
      </c>
      <c r="C37" s="33">
        <v>9</v>
      </c>
      <c r="D37" s="10" t="s">
        <v>13</v>
      </c>
      <c r="E37" s="10">
        <v>743</v>
      </c>
      <c r="F37" s="10">
        <f t="shared" si="0"/>
        <v>817.30000000000007</v>
      </c>
      <c r="G37" s="44" t="e">
        <f>G36</f>
        <v>#REF!</v>
      </c>
      <c r="H37" s="45">
        <v>0</v>
      </c>
      <c r="I37" s="46">
        <f t="shared" si="1"/>
        <v>0</v>
      </c>
      <c r="J37" s="47">
        <f t="shared" si="2"/>
        <v>0</v>
      </c>
      <c r="K37" s="48">
        <f t="shared" si="3"/>
        <v>2615360</v>
      </c>
      <c r="L37" s="68" t="s">
        <v>52</v>
      </c>
    </row>
    <row r="38" spans="1:12" s="1" customFormat="1" x14ac:dyDescent="0.25">
      <c r="A38" s="11">
        <v>36</v>
      </c>
      <c r="B38" s="15">
        <v>904</v>
      </c>
      <c r="C38" s="33">
        <v>9</v>
      </c>
      <c r="D38" s="10" t="s">
        <v>38</v>
      </c>
      <c r="E38" s="10">
        <v>596</v>
      </c>
      <c r="F38" s="10">
        <f t="shared" si="0"/>
        <v>655.6</v>
      </c>
      <c r="G38" s="44" t="e">
        <f t="shared" si="9"/>
        <v>#REF!</v>
      </c>
      <c r="H38" s="45">
        <v>0</v>
      </c>
      <c r="I38" s="46">
        <f t="shared" si="1"/>
        <v>0</v>
      </c>
      <c r="J38" s="47">
        <f t="shared" si="2"/>
        <v>0</v>
      </c>
      <c r="K38" s="48">
        <f t="shared" si="3"/>
        <v>2097920</v>
      </c>
      <c r="L38" s="68" t="s">
        <v>52</v>
      </c>
    </row>
    <row r="39" spans="1:12" s="1" customFormat="1" x14ac:dyDescent="0.25">
      <c r="A39" s="11">
        <v>37</v>
      </c>
      <c r="B39" s="15">
        <v>905</v>
      </c>
      <c r="C39" s="33">
        <v>9</v>
      </c>
      <c r="D39" s="10" t="s">
        <v>38</v>
      </c>
      <c r="E39" s="10">
        <v>597</v>
      </c>
      <c r="F39" s="10">
        <f t="shared" si="0"/>
        <v>656.7</v>
      </c>
      <c r="G39" s="44" t="e">
        <f>G38</f>
        <v>#REF!</v>
      </c>
      <c r="H39" s="45">
        <v>0</v>
      </c>
      <c r="I39" s="46">
        <f t="shared" si="1"/>
        <v>0</v>
      </c>
      <c r="J39" s="47">
        <f t="shared" si="2"/>
        <v>0</v>
      </c>
      <c r="K39" s="48">
        <f t="shared" si="3"/>
        <v>2101440</v>
      </c>
      <c r="L39" s="68" t="s">
        <v>52</v>
      </c>
    </row>
    <row r="40" spans="1:12" s="1" customFormat="1" x14ac:dyDescent="0.25">
      <c r="A40" s="11">
        <v>38</v>
      </c>
      <c r="B40" s="15">
        <v>906</v>
      </c>
      <c r="C40" s="33">
        <v>9</v>
      </c>
      <c r="D40" s="10" t="s">
        <v>13</v>
      </c>
      <c r="E40" s="10">
        <v>766</v>
      </c>
      <c r="F40" s="10">
        <f t="shared" si="0"/>
        <v>842.6</v>
      </c>
      <c r="G40" s="44" t="e">
        <f>G39</f>
        <v>#REF!</v>
      </c>
      <c r="H40" s="45">
        <v>0</v>
      </c>
      <c r="I40" s="46">
        <f t="shared" si="1"/>
        <v>0</v>
      </c>
      <c r="J40" s="47">
        <f t="shared" si="2"/>
        <v>0</v>
      </c>
      <c r="K40" s="48">
        <f t="shared" si="3"/>
        <v>2696320</v>
      </c>
      <c r="L40" s="68" t="s">
        <v>52</v>
      </c>
    </row>
    <row r="41" spans="1:12" s="1" customFormat="1" x14ac:dyDescent="0.25">
      <c r="A41" s="11">
        <v>39</v>
      </c>
      <c r="B41" s="15">
        <v>1001</v>
      </c>
      <c r="C41" s="33">
        <v>10</v>
      </c>
      <c r="D41" s="10" t="s">
        <v>13</v>
      </c>
      <c r="E41" s="10">
        <v>847</v>
      </c>
      <c r="F41" s="10">
        <f t="shared" si="0"/>
        <v>931.7</v>
      </c>
      <c r="G41" s="44" t="e">
        <f>G40+90</f>
        <v>#REF!</v>
      </c>
      <c r="H41" s="45">
        <v>0</v>
      </c>
      <c r="I41" s="46">
        <f t="shared" si="1"/>
        <v>0</v>
      </c>
      <c r="J41" s="47">
        <f t="shared" si="2"/>
        <v>0</v>
      </c>
      <c r="K41" s="48">
        <f t="shared" si="3"/>
        <v>2981440</v>
      </c>
      <c r="L41" s="68" t="s">
        <v>52</v>
      </c>
    </row>
    <row r="42" spans="1:12" s="1" customFormat="1" x14ac:dyDescent="0.25">
      <c r="A42" s="11">
        <v>40</v>
      </c>
      <c r="B42" s="15">
        <v>1002</v>
      </c>
      <c r="C42" s="33">
        <v>10</v>
      </c>
      <c r="D42" s="10" t="s">
        <v>13</v>
      </c>
      <c r="E42" s="10">
        <v>810</v>
      </c>
      <c r="F42" s="10">
        <f t="shared" si="0"/>
        <v>891.00000000000011</v>
      </c>
      <c r="G42" s="44" t="e">
        <f t="shared" ref="G42:G44" si="10">G41</f>
        <v>#REF!</v>
      </c>
      <c r="H42" s="45">
        <v>0</v>
      </c>
      <c r="I42" s="46">
        <f t="shared" si="1"/>
        <v>0</v>
      </c>
      <c r="J42" s="47">
        <f t="shared" si="2"/>
        <v>0</v>
      </c>
      <c r="K42" s="48">
        <f t="shared" si="3"/>
        <v>2851200.0000000005</v>
      </c>
      <c r="L42" s="68" t="s">
        <v>52</v>
      </c>
    </row>
    <row r="43" spans="1:12" s="1" customFormat="1" x14ac:dyDescent="0.25">
      <c r="A43" s="11">
        <v>41</v>
      </c>
      <c r="B43" s="15">
        <v>1003</v>
      </c>
      <c r="C43" s="33">
        <v>10</v>
      </c>
      <c r="D43" s="10" t="s">
        <v>13</v>
      </c>
      <c r="E43" s="10">
        <v>743</v>
      </c>
      <c r="F43" s="10">
        <f t="shared" si="0"/>
        <v>817.30000000000007</v>
      </c>
      <c r="G43" s="44" t="e">
        <f>G42</f>
        <v>#REF!</v>
      </c>
      <c r="H43" s="45">
        <v>0</v>
      </c>
      <c r="I43" s="46">
        <f t="shared" si="1"/>
        <v>0</v>
      </c>
      <c r="J43" s="47">
        <f t="shared" si="2"/>
        <v>0</v>
      </c>
      <c r="K43" s="48">
        <f t="shared" si="3"/>
        <v>2615360</v>
      </c>
      <c r="L43" s="68" t="s">
        <v>52</v>
      </c>
    </row>
    <row r="44" spans="1:12" s="1" customFormat="1" x14ac:dyDescent="0.25">
      <c r="A44" s="11">
        <v>42</v>
      </c>
      <c r="B44" s="15">
        <v>1004</v>
      </c>
      <c r="C44" s="33">
        <v>10</v>
      </c>
      <c r="D44" s="10" t="s">
        <v>38</v>
      </c>
      <c r="E44" s="10">
        <v>596</v>
      </c>
      <c r="F44" s="10">
        <f t="shared" si="0"/>
        <v>655.6</v>
      </c>
      <c r="G44" s="44" t="e">
        <f t="shared" si="10"/>
        <v>#REF!</v>
      </c>
      <c r="H44" s="45">
        <v>0</v>
      </c>
      <c r="I44" s="46">
        <f t="shared" si="1"/>
        <v>0</v>
      </c>
      <c r="J44" s="47">
        <f t="shared" si="2"/>
        <v>0</v>
      </c>
      <c r="K44" s="48">
        <f t="shared" si="3"/>
        <v>2097920</v>
      </c>
      <c r="L44" s="68" t="s">
        <v>52</v>
      </c>
    </row>
    <row r="45" spans="1:12" s="1" customFormat="1" x14ac:dyDescent="0.25">
      <c r="A45" s="11">
        <v>43</v>
      </c>
      <c r="B45" s="15">
        <v>1005</v>
      </c>
      <c r="C45" s="33">
        <v>10</v>
      </c>
      <c r="D45" s="10" t="s">
        <v>38</v>
      </c>
      <c r="E45" s="10">
        <v>597</v>
      </c>
      <c r="F45" s="10">
        <f t="shared" si="0"/>
        <v>656.7</v>
      </c>
      <c r="G45" s="44" t="e">
        <f>G44</f>
        <v>#REF!</v>
      </c>
      <c r="H45" s="45">
        <v>0</v>
      </c>
      <c r="I45" s="46">
        <f t="shared" si="1"/>
        <v>0</v>
      </c>
      <c r="J45" s="47">
        <f t="shared" si="2"/>
        <v>0</v>
      </c>
      <c r="K45" s="48">
        <f t="shared" si="3"/>
        <v>2101440</v>
      </c>
      <c r="L45" s="68" t="s">
        <v>52</v>
      </c>
    </row>
    <row r="46" spans="1:12" s="1" customFormat="1" x14ac:dyDescent="0.25">
      <c r="A46" s="11">
        <v>44</v>
      </c>
      <c r="B46" s="15">
        <v>1006</v>
      </c>
      <c r="C46" s="33">
        <v>10</v>
      </c>
      <c r="D46" s="10" t="s">
        <v>13</v>
      </c>
      <c r="E46" s="10">
        <v>766</v>
      </c>
      <c r="F46" s="10">
        <f t="shared" si="0"/>
        <v>842.6</v>
      </c>
      <c r="G46" s="44" t="e">
        <f>G45</f>
        <v>#REF!</v>
      </c>
      <c r="H46" s="45">
        <v>0</v>
      </c>
      <c r="I46" s="46">
        <f t="shared" si="1"/>
        <v>0</v>
      </c>
      <c r="J46" s="47">
        <f t="shared" si="2"/>
        <v>0</v>
      </c>
      <c r="K46" s="48">
        <f t="shared" si="3"/>
        <v>2696320</v>
      </c>
      <c r="L46" s="68" t="s">
        <v>52</v>
      </c>
    </row>
    <row r="47" spans="1:12" s="1" customFormat="1" x14ac:dyDescent="0.25">
      <c r="A47" s="11">
        <v>45</v>
      </c>
      <c r="B47" s="15">
        <v>1101</v>
      </c>
      <c r="C47" s="33">
        <v>11</v>
      </c>
      <c r="D47" s="10" t="s">
        <v>13</v>
      </c>
      <c r="E47" s="10">
        <v>847</v>
      </c>
      <c r="F47" s="10">
        <f t="shared" si="0"/>
        <v>931.7</v>
      </c>
      <c r="G47" s="44" t="e">
        <f>G46+90</f>
        <v>#REF!</v>
      </c>
      <c r="H47" s="45">
        <v>0</v>
      </c>
      <c r="I47" s="46">
        <f t="shared" si="1"/>
        <v>0</v>
      </c>
      <c r="J47" s="47">
        <f t="shared" si="2"/>
        <v>0</v>
      </c>
      <c r="K47" s="48">
        <f t="shared" si="3"/>
        <v>2981440</v>
      </c>
      <c r="L47" s="68" t="s">
        <v>52</v>
      </c>
    </row>
    <row r="48" spans="1:12" s="1" customFormat="1" x14ac:dyDescent="0.25">
      <c r="A48" s="11">
        <v>46</v>
      </c>
      <c r="B48" s="15">
        <v>1102</v>
      </c>
      <c r="C48" s="33">
        <v>11</v>
      </c>
      <c r="D48" s="10" t="s">
        <v>13</v>
      </c>
      <c r="E48" s="10">
        <v>810</v>
      </c>
      <c r="F48" s="10">
        <f t="shared" si="0"/>
        <v>891.00000000000011</v>
      </c>
      <c r="G48" s="44" t="e">
        <f t="shared" ref="G48:G50" si="11">G47</f>
        <v>#REF!</v>
      </c>
      <c r="H48" s="45">
        <v>0</v>
      </c>
      <c r="I48" s="46">
        <f t="shared" si="1"/>
        <v>0</v>
      </c>
      <c r="J48" s="47">
        <f t="shared" si="2"/>
        <v>0</v>
      </c>
      <c r="K48" s="48">
        <f t="shared" si="3"/>
        <v>2851200.0000000005</v>
      </c>
      <c r="L48" s="68" t="s">
        <v>52</v>
      </c>
    </row>
    <row r="49" spans="1:12" s="1" customFormat="1" x14ac:dyDescent="0.25">
      <c r="A49" s="11">
        <v>47</v>
      </c>
      <c r="B49" s="15">
        <v>1103</v>
      </c>
      <c r="C49" s="33">
        <v>11</v>
      </c>
      <c r="D49" s="10" t="s">
        <v>13</v>
      </c>
      <c r="E49" s="10">
        <v>743</v>
      </c>
      <c r="F49" s="10">
        <f t="shared" si="0"/>
        <v>817.30000000000007</v>
      </c>
      <c r="G49" s="44" t="e">
        <f>G48</f>
        <v>#REF!</v>
      </c>
      <c r="H49" s="45">
        <v>0</v>
      </c>
      <c r="I49" s="46">
        <f t="shared" si="1"/>
        <v>0</v>
      </c>
      <c r="J49" s="47">
        <f t="shared" si="2"/>
        <v>0</v>
      </c>
      <c r="K49" s="48">
        <f t="shared" si="3"/>
        <v>2615360</v>
      </c>
      <c r="L49" s="68" t="s">
        <v>52</v>
      </c>
    </row>
    <row r="50" spans="1:12" s="1" customFormat="1" x14ac:dyDescent="0.25">
      <c r="A50" s="11">
        <v>48</v>
      </c>
      <c r="B50" s="15">
        <v>1104</v>
      </c>
      <c r="C50" s="33">
        <v>11</v>
      </c>
      <c r="D50" s="10" t="s">
        <v>38</v>
      </c>
      <c r="E50" s="10">
        <v>596</v>
      </c>
      <c r="F50" s="10">
        <f t="shared" si="0"/>
        <v>655.6</v>
      </c>
      <c r="G50" s="44" t="e">
        <f t="shared" si="11"/>
        <v>#REF!</v>
      </c>
      <c r="H50" s="45">
        <v>0</v>
      </c>
      <c r="I50" s="46">
        <f t="shared" si="1"/>
        <v>0</v>
      </c>
      <c r="J50" s="47">
        <f t="shared" si="2"/>
        <v>0</v>
      </c>
      <c r="K50" s="48">
        <f t="shared" si="3"/>
        <v>2097920</v>
      </c>
      <c r="L50" s="68" t="s">
        <v>52</v>
      </c>
    </row>
    <row r="51" spans="1:12" s="1" customFormat="1" x14ac:dyDescent="0.25">
      <c r="A51" s="11">
        <v>49</v>
      </c>
      <c r="B51" s="15">
        <v>1105</v>
      </c>
      <c r="C51" s="33">
        <v>11</v>
      </c>
      <c r="D51" s="10" t="s">
        <v>38</v>
      </c>
      <c r="E51" s="10">
        <v>597</v>
      </c>
      <c r="F51" s="10">
        <f t="shared" si="0"/>
        <v>656.7</v>
      </c>
      <c r="G51" s="44" t="e">
        <f>G50</f>
        <v>#REF!</v>
      </c>
      <c r="H51" s="45">
        <v>0</v>
      </c>
      <c r="I51" s="46">
        <f t="shared" si="1"/>
        <v>0</v>
      </c>
      <c r="J51" s="47">
        <f t="shared" si="2"/>
        <v>0</v>
      </c>
      <c r="K51" s="48">
        <f t="shared" si="3"/>
        <v>2101440</v>
      </c>
      <c r="L51" s="68" t="s">
        <v>52</v>
      </c>
    </row>
    <row r="52" spans="1:12" s="1" customFormat="1" x14ac:dyDescent="0.25">
      <c r="A52" s="11">
        <v>50</v>
      </c>
      <c r="B52" s="15">
        <v>1106</v>
      </c>
      <c r="C52" s="33">
        <v>11</v>
      </c>
      <c r="D52" s="10" t="s">
        <v>13</v>
      </c>
      <c r="E52" s="10">
        <v>766</v>
      </c>
      <c r="F52" s="10">
        <f t="shared" si="0"/>
        <v>842.6</v>
      </c>
      <c r="G52" s="44" t="e">
        <f>G51</f>
        <v>#REF!</v>
      </c>
      <c r="H52" s="45">
        <v>0</v>
      </c>
      <c r="I52" s="46">
        <f t="shared" si="1"/>
        <v>0</v>
      </c>
      <c r="J52" s="47">
        <f t="shared" si="2"/>
        <v>0</v>
      </c>
      <c r="K52" s="48">
        <f t="shared" si="3"/>
        <v>2696320</v>
      </c>
      <c r="L52" s="68" t="s">
        <v>52</v>
      </c>
    </row>
    <row r="53" spans="1:12" s="1" customFormat="1" x14ac:dyDescent="0.25">
      <c r="A53" s="11">
        <v>51</v>
      </c>
      <c r="B53" s="15">
        <v>1201</v>
      </c>
      <c r="C53" s="33">
        <v>12</v>
      </c>
      <c r="D53" s="10" t="s">
        <v>13</v>
      </c>
      <c r="E53" s="10">
        <v>847</v>
      </c>
      <c r="F53" s="10">
        <f t="shared" si="0"/>
        <v>931.7</v>
      </c>
      <c r="G53" s="44" t="e">
        <f>G52+90</f>
        <v>#REF!</v>
      </c>
      <c r="H53" s="45">
        <v>0</v>
      </c>
      <c r="I53" s="46">
        <f t="shared" si="1"/>
        <v>0</v>
      </c>
      <c r="J53" s="47">
        <f t="shared" si="2"/>
        <v>0</v>
      </c>
      <c r="K53" s="48">
        <f t="shared" si="3"/>
        <v>2981440</v>
      </c>
      <c r="L53" s="68" t="s">
        <v>52</v>
      </c>
    </row>
    <row r="54" spans="1:12" s="1" customFormat="1" x14ac:dyDescent="0.25">
      <c r="A54" s="11">
        <v>52</v>
      </c>
      <c r="B54" s="15">
        <v>1202</v>
      </c>
      <c r="C54" s="33">
        <v>12</v>
      </c>
      <c r="D54" s="10" t="s">
        <v>13</v>
      </c>
      <c r="E54" s="10">
        <v>810</v>
      </c>
      <c r="F54" s="10">
        <f t="shared" si="0"/>
        <v>891.00000000000011</v>
      </c>
      <c r="G54" s="44" t="e">
        <f t="shared" ref="G54:G56" si="12">G53</f>
        <v>#REF!</v>
      </c>
      <c r="H54" s="45">
        <v>0</v>
      </c>
      <c r="I54" s="46">
        <f t="shared" si="1"/>
        <v>0</v>
      </c>
      <c r="J54" s="47">
        <f t="shared" si="2"/>
        <v>0</v>
      </c>
      <c r="K54" s="48">
        <f t="shared" ref="K54:K92" si="13">F54*3200</f>
        <v>2851200.0000000005</v>
      </c>
      <c r="L54" s="68" t="s">
        <v>52</v>
      </c>
    </row>
    <row r="55" spans="1:12" s="1" customFormat="1" x14ac:dyDescent="0.25">
      <c r="A55" s="11">
        <v>53</v>
      </c>
      <c r="B55" s="15">
        <v>1203</v>
      </c>
      <c r="C55" s="33">
        <v>12</v>
      </c>
      <c r="D55" s="10" t="s">
        <v>13</v>
      </c>
      <c r="E55" s="10">
        <v>743</v>
      </c>
      <c r="F55" s="10">
        <f t="shared" ref="F55:F92" si="14">E55*1.1</f>
        <v>817.30000000000007</v>
      </c>
      <c r="G55" s="44" t="e">
        <f>G54</f>
        <v>#REF!</v>
      </c>
      <c r="H55" s="45">
        <v>0</v>
      </c>
      <c r="I55" s="46">
        <f t="shared" ref="I55:I92" si="15">ROUND(H55*1.08,0)</f>
        <v>0</v>
      </c>
      <c r="J55" s="47">
        <f t="shared" si="2"/>
        <v>0</v>
      </c>
      <c r="K55" s="48">
        <f t="shared" si="13"/>
        <v>2615360</v>
      </c>
      <c r="L55" s="68" t="s">
        <v>52</v>
      </c>
    </row>
    <row r="56" spans="1:12" s="1" customFormat="1" x14ac:dyDescent="0.25">
      <c r="A56" s="11">
        <v>54</v>
      </c>
      <c r="B56" s="15">
        <v>1204</v>
      </c>
      <c r="C56" s="33">
        <v>12</v>
      </c>
      <c r="D56" s="10" t="s">
        <v>38</v>
      </c>
      <c r="E56" s="10">
        <v>596</v>
      </c>
      <c r="F56" s="10">
        <f t="shared" si="14"/>
        <v>655.6</v>
      </c>
      <c r="G56" s="44" t="e">
        <f t="shared" si="12"/>
        <v>#REF!</v>
      </c>
      <c r="H56" s="45">
        <v>0</v>
      </c>
      <c r="I56" s="46">
        <f t="shared" si="15"/>
        <v>0</v>
      </c>
      <c r="J56" s="47">
        <f t="shared" si="2"/>
        <v>0</v>
      </c>
      <c r="K56" s="48">
        <f t="shared" si="13"/>
        <v>2097920</v>
      </c>
      <c r="L56" s="68" t="s">
        <v>52</v>
      </c>
    </row>
    <row r="57" spans="1:12" s="1" customFormat="1" x14ac:dyDescent="0.25">
      <c r="A57" s="11">
        <v>55</v>
      </c>
      <c r="B57" s="15">
        <v>1206</v>
      </c>
      <c r="C57" s="33">
        <v>12</v>
      </c>
      <c r="D57" s="10" t="s">
        <v>13</v>
      </c>
      <c r="E57" s="10">
        <v>766</v>
      </c>
      <c r="F57" s="10">
        <f t="shared" si="14"/>
        <v>842.6</v>
      </c>
      <c r="G57" s="44" t="e">
        <f>#REF!</f>
        <v>#REF!</v>
      </c>
      <c r="H57" s="45">
        <v>0</v>
      </c>
      <c r="I57" s="46">
        <f t="shared" si="15"/>
        <v>0</v>
      </c>
      <c r="J57" s="47">
        <f t="shared" si="2"/>
        <v>0</v>
      </c>
      <c r="K57" s="48">
        <f t="shared" si="13"/>
        <v>2696320</v>
      </c>
      <c r="L57" s="68" t="s">
        <v>52</v>
      </c>
    </row>
    <row r="58" spans="1:12" s="1" customFormat="1" x14ac:dyDescent="0.25">
      <c r="A58" s="11">
        <v>56</v>
      </c>
      <c r="B58" s="15">
        <v>1301</v>
      </c>
      <c r="C58" s="33">
        <v>13</v>
      </c>
      <c r="D58" s="10" t="s">
        <v>13</v>
      </c>
      <c r="E58" s="10">
        <v>847</v>
      </c>
      <c r="F58" s="10">
        <f t="shared" si="14"/>
        <v>931.7</v>
      </c>
      <c r="G58" s="44" t="e">
        <f>G57+90</f>
        <v>#REF!</v>
      </c>
      <c r="H58" s="45">
        <v>0</v>
      </c>
      <c r="I58" s="46">
        <f t="shared" si="15"/>
        <v>0</v>
      </c>
      <c r="J58" s="47">
        <f t="shared" si="2"/>
        <v>0</v>
      </c>
      <c r="K58" s="48">
        <f t="shared" si="13"/>
        <v>2981440</v>
      </c>
      <c r="L58" s="68" t="s">
        <v>52</v>
      </c>
    </row>
    <row r="59" spans="1:12" s="1" customFormat="1" x14ac:dyDescent="0.25">
      <c r="A59" s="11">
        <v>57</v>
      </c>
      <c r="B59" s="15">
        <v>1302</v>
      </c>
      <c r="C59" s="33">
        <v>13</v>
      </c>
      <c r="D59" s="10" t="s">
        <v>13</v>
      </c>
      <c r="E59" s="10">
        <v>810</v>
      </c>
      <c r="F59" s="10">
        <f t="shared" si="14"/>
        <v>891.00000000000011</v>
      </c>
      <c r="G59" s="44" t="e">
        <f t="shared" ref="G59:G61" si="16">G58</f>
        <v>#REF!</v>
      </c>
      <c r="H59" s="45">
        <v>0</v>
      </c>
      <c r="I59" s="46">
        <f t="shared" si="15"/>
        <v>0</v>
      </c>
      <c r="J59" s="47">
        <f t="shared" si="2"/>
        <v>0</v>
      </c>
      <c r="K59" s="48">
        <f t="shared" si="13"/>
        <v>2851200.0000000005</v>
      </c>
      <c r="L59" s="68" t="s">
        <v>52</v>
      </c>
    </row>
    <row r="60" spans="1:12" s="1" customFormat="1" x14ac:dyDescent="0.25">
      <c r="A60" s="11">
        <v>58</v>
      </c>
      <c r="B60" s="15">
        <v>1303</v>
      </c>
      <c r="C60" s="33">
        <v>13</v>
      </c>
      <c r="D60" s="10" t="s">
        <v>13</v>
      </c>
      <c r="E60" s="10">
        <v>743</v>
      </c>
      <c r="F60" s="10">
        <f t="shared" si="14"/>
        <v>817.30000000000007</v>
      </c>
      <c r="G60" s="44" t="e">
        <f>G59</f>
        <v>#REF!</v>
      </c>
      <c r="H60" s="45">
        <v>0</v>
      </c>
      <c r="I60" s="46">
        <f t="shared" si="15"/>
        <v>0</v>
      </c>
      <c r="J60" s="47">
        <f t="shared" si="2"/>
        <v>0</v>
      </c>
      <c r="K60" s="48">
        <f t="shared" si="13"/>
        <v>2615360</v>
      </c>
      <c r="L60" s="68" t="s">
        <v>52</v>
      </c>
    </row>
    <row r="61" spans="1:12" s="1" customFormat="1" x14ac:dyDescent="0.25">
      <c r="A61" s="11">
        <v>59</v>
      </c>
      <c r="B61" s="15">
        <v>1304</v>
      </c>
      <c r="C61" s="33">
        <v>13</v>
      </c>
      <c r="D61" s="10" t="s">
        <v>38</v>
      </c>
      <c r="E61" s="10">
        <v>596</v>
      </c>
      <c r="F61" s="10">
        <f t="shared" si="14"/>
        <v>655.6</v>
      </c>
      <c r="G61" s="44" t="e">
        <f t="shared" si="16"/>
        <v>#REF!</v>
      </c>
      <c r="H61" s="45">
        <v>0</v>
      </c>
      <c r="I61" s="46">
        <f t="shared" si="15"/>
        <v>0</v>
      </c>
      <c r="J61" s="47">
        <f t="shared" si="2"/>
        <v>0</v>
      </c>
      <c r="K61" s="48">
        <f t="shared" si="13"/>
        <v>2097920</v>
      </c>
      <c r="L61" s="68" t="s">
        <v>52</v>
      </c>
    </row>
    <row r="62" spans="1:12" s="1" customFormat="1" x14ac:dyDescent="0.25">
      <c r="A62" s="11">
        <v>60</v>
      </c>
      <c r="B62" s="15">
        <v>1306</v>
      </c>
      <c r="C62" s="33">
        <v>13</v>
      </c>
      <c r="D62" s="10" t="s">
        <v>13</v>
      </c>
      <c r="E62" s="10">
        <v>766</v>
      </c>
      <c r="F62" s="10">
        <f t="shared" si="14"/>
        <v>842.6</v>
      </c>
      <c r="G62" s="44" t="e">
        <f>#REF!</f>
        <v>#REF!</v>
      </c>
      <c r="H62" s="45">
        <v>0</v>
      </c>
      <c r="I62" s="46">
        <f t="shared" si="15"/>
        <v>0</v>
      </c>
      <c r="J62" s="47">
        <f t="shared" si="2"/>
        <v>0</v>
      </c>
      <c r="K62" s="48">
        <f t="shared" si="13"/>
        <v>2696320</v>
      </c>
      <c r="L62" s="68" t="s">
        <v>52</v>
      </c>
    </row>
    <row r="63" spans="1:12" s="1" customFormat="1" x14ac:dyDescent="0.25">
      <c r="A63" s="11">
        <v>61</v>
      </c>
      <c r="B63" s="15">
        <v>1401</v>
      </c>
      <c r="C63" s="33">
        <v>14</v>
      </c>
      <c r="D63" s="10" t="s">
        <v>13</v>
      </c>
      <c r="E63" s="10">
        <v>847</v>
      </c>
      <c r="F63" s="10">
        <f t="shared" si="14"/>
        <v>931.7</v>
      </c>
      <c r="G63" s="44" t="e">
        <f>G62+90</f>
        <v>#REF!</v>
      </c>
      <c r="H63" s="45">
        <v>0</v>
      </c>
      <c r="I63" s="46">
        <f t="shared" si="15"/>
        <v>0</v>
      </c>
      <c r="J63" s="47">
        <f t="shared" si="2"/>
        <v>0</v>
      </c>
      <c r="K63" s="48">
        <f t="shared" si="13"/>
        <v>2981440</v>
      </c>
      <c r="L63" s="68" t="s">
        <v>52</v>
      </c>
    </row>
    <row r="64" spans="1:12" s="1" customFormat="1" x14ac:dyDescent="0.25">
      <c r="A64" s="11">
        <v>62</v>
      </c>
      <c r="B64" s="15">
        <v>1402</v>
      </c>
      <c r="C64" s="33">
        <v>14</v>
      </c>
      <c r="D64" s="10" t="s">
        <v>13</v>
      </c>
      <c r="E64" s="10">
        <v>810</v>
      </c>
      <c r="F64" s="10">
        <f t="shared" si="14"/>
        <v>891.00000000000011</v>
      </c>
      <c r="G64" s="44" t="e">
        <f t="shared" ref="G64:G66" si="17">G63</f>
        <v>#REF!</v>
      </c>
      <c r="H64" s="45">
        <v>0</v>
      </c>
      <c r="I64" s="46">
        <f t="shared" si="15"/>
        <v>0</v>
      </c>
      <c r="J64" s="47">
        <f t="shared" si="2"/>
        <v>0</v>
      </c>
      <c r="K64" s="48">
        <f t="shared" si="13"/>
        <v>2851200.0000000005</v>
      </c>
      <c r="L64" s="68" t="s">
        <v>52</v>
      </c>
    </row>
    <row r="65" spans="1:12" s="1" customFormat="1" x14ac:dyDescent="0.25">
      <c r="A65" s="11">
        <v>63</v>
      </c>
      <c r="B65" s="15">
        <v>1403</v>
      </c>
      <c r="C65" s="33">
        <v>14</v>
      </c>
      <c r="D65" s="10" t="s">
        <v>13</v>
      </c>
      <c r="E65" s="10">
        <v>743</v>
      </c>
      <c r="F65" s="10">
        <f t="shared" si="14"/>
        <v>817.30000000000007</v>
      </c>
      <c r="G65" s="44" t="e">
        <f>G64</f>
        <v>#REF!</v>
      </c>
      <c r="H65" s="45">
        <v>0</v>
      </c>
      <c r="I65" s="46">
        <f t="shared" si="15"/>
        <v>0</v>
      </c>
      <c r="J65" s="47">
        <f t="shared" si="2"/>
        <v>0</v>
      </c>
      <c r="K65" s="48">
        <f t="shared" si="13"/>
        <v>2615360</v>
      </c>
      <c r="L65" s="68" t="s">
        <v>52</v>
      </c>
    </row>
    <row r="66" spans="1:12" s="1" customFormat="1" x14ac:dyDescent="0.25">
      <c r="A66" s="11">
        <v>64</v>
      </c>
      <c r="B66" s="15">
        <v>1404</v>
      </c>
      <c r="C66" s="33">
        <v>14</v>
      </c>
      <c r="D66" s="10" t="s">
        <v>38</v>
      </c>
      <c r="E66" s="10">
        <v>596</v>
      </c>
      <c r="F66" s="10">
        <f t="shared" si="14"/>
        <v>655.6</v>
      </c>
      <c r="G66" s="44" t="e">
        <f t="shared" si="17"/>
        <v>#REF!</v>
      </c>
      <c r="H66" s="45">
        <v>0</v>
      </c>
      <c r="I66" s="46">
        <f t="shared" si="15"/>
        <v>0</v>
      </c>
      <c r="J66" s="47">
        <f t="shared" si="2"/>
        <v>0</v>
      </c>
      <c r="K66" s="48">
        <f t="shared" si="13"/>
        <v>2097920</v>
      </c>
      <c r="L66" s="68" t="s">
        <v>52</v>
      </c>
    </row>
    <row r="67" spans="1:12" s="1" customFormat="1" x14ac:dyDescent="0.25">
      <c r="A67" s="11">
        <v>65</v>
      </c>
      <c r="B67" s="15">
        <v>1405</v>
      </c>
      <c r="C67" s="33">
        <v>14</v>
      </c>
      <c r="D67" s="10" t="s">
        <v>38</v>
      </c>
      <c r="E67" s="10">
        <v>597</v>
      </c>
      <c r="F67" s="10">
        <f t="shared" si="14"/>
        <v>656.7</v>
      </c>
      <c r="G67" s="44" t="e">
        <f>G66</f>
        <v>#REF!</v>
      </c>
      <c r="H67" s="45">
        <v>0</v>
      </c>
      <c r="I67" s="46">
        <f t="shared" si="15"/>
        <v>0</v>
      </c>
      <c r="J67" s="47">
        <f t="shared" si="2"/>
        <v>0</v>
      </c>
      <c r="K67" s="48">
        <f t="shared" si="13"/>
        <v>2101440</v>
      </c>
      <c r="L67" s="68" t="s">
        <v>52</v>
      </c>
    </row>
    <row r="68" spans="1:12" s="1" customFormat="1" x14ac:dyDescent="0.25">
      <c r="A68" s="11">
        <v>66</v>
      </c>
      <c r="B68" s="15">
        <v>1406</v>
      </c>
      <c r="C68" s="33">
        <v>14</v>
      </c>
      <c r="D68" s="10" t="s">
        <v>13</v>
      </c>
      <c r="E68" s="10">
        <v>766</v>
      </c>
      <c r="F68" s="10">
        <f t="shared" si="14"/>
        <v>842.6</v>
      </c>
      <c r="G68" s="44" t="e">
        <f>G67</f>
        <v>#REF!</v>
      </c>
      <c r="H68" s="45">
        <v>0</v>
      </c>
      <c r="I68" s="46">
        <f t="shared" si="15"/>
        <v>0</v>
      </c>
      <c r="J68" s="47">
        <f t="shared" si="2"/>
        <v>0</v>
      </c>
      <c r="K68" s="48">
        <f t="shared" si="13"/>
        <v>2696320</v>
      </c>
      <c r="L68" s="68" t="s">
        <v>52</v>
      </c>
    </row>
    <row r="69" spans="1:12" s="1" customFormat="1" x14ac:dyDescent="0.25">
      <c r="A69" s="11">
        <v>67</v>
      </c>
      <c r="B69" s="15">
        <v>1501</v>
      </c>
      <c r="C69" s="33">
        <v>15</v>
      </c>
      <c r="D69" s="10" t="s">
        <v>13</v>
      </c>
      <c r="E69" s="10">
        <v>847</v>
      </c>
      <c r="F69" s="10">
        <f t="shared" si="14"/>
        <v>931.7</v>
      </c>
      <c r="G69" s="44" t="e">
        <f>G68+90</f>
        <v>#REF!</v>
      </c>
      <c r="H69" s="45">
        <v>0</v>
      </c>
      <c r="I69" s="46">
        <f t="shared" si="15"/>
        <v>0</v>
      </c>
      <c r="J69" s="47">
        <f t="shared" si="2"/>
        <v>0</v>
      </c>
      <c r="K69" s="48">
        <f t="shared" si="13"/>
        <v>2981440</v>
      </c>
      <c r="L69" s="68" t="s">
        <v>52</v>
      </c>
    </row>
    <row r="70" spans="1:12" s="1" customFormat="1" x14ac:dyDescent="0.25">
      <c r="A70" s="11">
        <v>68</v>
      </c>
      <c r="B70" s="15">
        <v>1503</v>
      </c>
      <c r="C70" s="33">
        <v>15</v>
      </c>
      <c r="D70" s="10" t="s">
        <v>13</v>
      </c>
      <c r="E70" s="10">
        <v>743</v>
      </c>
      <c r="F70" s="10">
        <f t="shared" si="14"/>
        <v>817.30000000000007</v>
      </c>
      <c r="G70" s="44" t="e">
        <f>#REF!</f>
        <v>#REF!</v>
      </c>
      <c r="H70" s="45">
        <v>0</v>
      </c>
      <c r="I70" s="46">
        <f t="shared" si="15"/>
        <v>0</v>
      </c>
      <c r="J70" s="47">
        <f t="shared" si="2"/>
        <v>0</v>
      </c>
      <c r="K70" s="48">
        <f t="shared" si="13"/>
        <v>2615360</v>
      </c>
      <c r="L70" s="68" t="s">
        <v>52</v>
      </c>
    </row>
    <row r="71" spans="1:12" s="1" customFormat="1" x14ac:dyDescent="0.25">
      <c r="A71" s="11">
        <v>69</v>
      </c>
      <c r="B71" s="15">
        <v>1504</v>
      </c>
      <c r="C71" s="33">
        <v>15</v>
      </c>
      <c r="D71" s="10" t="s">
        <v>38</v>
      </c>
      <c r="E71" s="10">
        <v>596</v>
      </c>
      <c r="F71" s="10">
        <f t="shared" si="14"/>
        <v>655.6</v>
      </c>
      <c r="G71" s="44" t="e">
        <f t="shared" ref="G71" si="18">G70</f>
        <v>#REF!</v>
      </c>
      <c r="H71" s="45">
        <v>0</v>
      </c>
      <c r="I71" s="46">
        <f t="shared" si="15"/>
        <v>0</v>
      </c>
      <c r="J71" s="47">
        <f t="shared" si="2"/>
        <v>0</v>
      </c>
      <c r="K71" s="48">
        <f t="shared" si="13"/>
        <v>2097920</v>
      </c>
      <c r="L71" s="68" t="s">
        <v>52</v>
      </c>
    </row>
    <row r="72" spans="1:12" s="1" customFormat="1" x14ac:dyDescent="0.25">
      <c r="A72" s="11">
        <v>70</v>
      </c>
      <c r="B72" s="15">
        <v>1601</v>
      </c>
      <c r="C72" s="33">
        <v>16</v>
      </c>
      <c r="D72" s="10" t="s">
        <v>13</v>
      </c>
      <c r="E72" s="10">
        <v>847</v>
      </c>
      <c r="F72" s="10">
        <f t="shared" si="14"/>
        <v>931.7</v>
      </c>
      <c r="G72" s="44" t="e">
        <f>G71+90</f>
        <v>#REF!</v>
      </c>
      <c r="H72" s="45">
        <v>0</v>
      </c>
      <c r="I72" s="46">
        <f t="shared" si="15"/>
        <v>0</v>
      </c>
      <c r="J72" s="47">
        <f t="shared" si="2"/>
        <v>0</v>
      </c>
      <c r="K72" s="48">
        <f t="shared" si="13"/>
        <v>2981440</v>
      </c>
      <c r="L72" s="68" t="s">
        <v>52</v>
      </c>
    </row>
    <row r="73" spans="1:12" s="1" customFormat="1" x14ac:dyDescent="0.25">
      <c r="A73" s="11">
        <v>71</v>
      </c>
      <c r="B73" s="15">
        <v>1603</v>
      </c>
      <c r="C73" s="33">
        <v>16</v>
      </c>
      <c r="D73" s="10" t="s">
        <v>13</v>
      </c>
      <c r="E73" s="10">
        <v>743</v>
      </c>
      <c r="F73" s="10">
        <f t="shared" si="14"/>
        <v>817.30000000000007</v>
      </c>
      <c r="G73" s="44" t="e">
        <f>#REF!</f>
        <v>#REF!</v>
      </c>
      <c r="H73" s="45">
        <v>0</v>
      </c>
      <c r="I73" s="46">
        <f t="shared" si="15"/>
        <v>0</v>
      </c>
      <c r="J73" s="47">
        <f t="shared" si="2"/>
        <v>0</v>
      </c>
      <c r="K73" s="48">
        <f t="shared" si="13"/>
        <v>2615360</v>
      </c>
      <c r="L73" s="68" t="s">
        <v>52</v>
      </c>
    </row>
    <row r="74" spans="1:12" s="1" customFormat="1" x14ac:dyDescent="0.25">
      <c r="A74" s="11">
        <v>72</v>
      </c>
      <c r="B74" s="15">
        <v>1605</v>
      </c>
      <c r="C74" s="33">
        <v>16</v>
      </c>
      <c r="D74" s="10" t="s">
        <v>38</v>
      </c>
      <c r="E74" s="10">
        <v>596</v>
      </c>
      <c r="F74" s="10">
        <f t="shared" si="14"/>
        <v>655.6</v>
      </c>
      <c r="G74" s="44" t="e">
        <f>#REF!</f>
        <v>#REF!</v>
      </c>
      <c r="H74" s="45">
        <v>0</v>
      </c>
      <c r="I74" s="46">
        <f t="shared" si="15"/>
        <v>0</v>
      </c>
      <c r="J74" s="47">
        <f t="shared" si="2"/>
        <v>0</v>
      </c>
      <c r="K74" s="48">
        <f t="shared" si="13"/>
        <v>2097920</v>
      </c>
      <c r="L74" s="68" t="s">
        <v>52</v>
      </c>
    </row>
    <row r="75" spans="1:12" s="1" customFormat="1" x14ac:dyDescent="0.25">
      <c r="A75" s="11">
        <v>73</v>
      </c>
      <c r="B75" s="15">
        <v>1703</v>
      </c>
      <c r="C75" s="33">
        <v>17</v>
      </c>
      <c r="D75" s="10" t="s">
        <v>13</v>
      </c>
      <c r="E75" s="10">
        <v>743</v>
      </c>
      <c r="F75" s="10">
        <f t="shared" si="14"/>
        <v>817.30000000000007</v>
      </c>
      <c r="G75" s="44" t="e">
        <f>#REF!</f>
        <v>#REF!</v>
      </c>
      <c r="H75" s="45">
        <v>0</v>
      </c>
      <c r="I75" s="46">
        <f t="shared" si="15"/>
        <v>0</v>
      </c>
      <c r="J75" s="47">
        <f t="shared" si="2"/>
        <v>0</v>
      </c>
      <c r="K75" s="48">
        <f t="shared" si="13"/>
        <v>2615360</v>
      </c>
      <c r="L75" s="68" t="s">
        <v>52</v>
      </c>
    </row>
    <row r="76" spans="1:12" s="1" customFormat="1" x14ac:dyDescent="0.25">
      <c r="A76" s="11">
        <v>74</v>
      </c>
      <c r="B76" s="15">
        <v>1705</v>
      </c>
      <c r="C76" s="33">
        <v>17</v>
      </c>
      <c r="D76" s="10" t="s">
        <v>38</v>
      </c>
      <c r="E76" s="10">
        <v>597</v>
      </c>
      <c r="F76" s="10">
        <f t="shared" si="14"/>
        <v>656.7</v>
      </c>
      <c r="G76" s="44" t="e">
        <f>#REF!</f>
        <v>#REF!</v>
      </c>
      <c r="H76" s="45">
        <v>0</v>
      </c>
      <c r="I76" s="46">
        <f t="shared" si="15"/>
        <v>0</v>
      </c>
      <c r="J76" s="47">
        <f t="shared" si="2"/>
        <v>0</v>
      </c>
      <c r="K76" s="48">
        <f t="shared" si="13"/>
        <v>2101440</v>
      </c>
      <c r="L76" s="68" t="s">
        <v>52</v>
      </c>
    </row>
    <row r="77" spans="1:12" s="1" customFormat="1" x14ac:dyDescent="0.25">
      <c r="A77" s="11">
        <v>75</v>
      </c>
      <c r="B77" s="15">
        <v>1706</v>
      </c>
      <c r="C77" s="33">
        <v>17</v>
      </c>
      <c r="D77" s="10" t="s">
        <v>13</v>
      </c>
      <c r="E77" s="10">
        <v>766</v>
      </c>
      <c r="F77" s="10">
        <f t="shared" si="14"/>
        <v>842.6</v>
      </c>
      <c r="G77" s="44" t="e">
        <f>G76</f>
        <v>#REF!</v>
      </c>
      <c r="H77" s="45">
        <v>0</v>
      </c>
      <c r="I77" s="46">
        <f t="shared" si="15"/>
        <v>0</v>
      </c>
      <c r="J77" s="47">
        <f t="shared" si="2"/>
        <v>0</v>
      </c>
      <c r="K77" s="48">
        <f t="shared" si="13"/>
        <v>2696320</v>
      </c>
      <c r="L77" s="68" t="s">
        <v>52</v>
      </c>
    </row>
    <row r="78" spans="1:12" s="1" customFormat="1" x14ac:dyDescent="0.25">
      <c r="A78" s="11">
        <v>76</v>
      </c>
      <c r="B78" s="15">
        <v>1803</v>
      </c>
      <c r="C78" s="33">
        <v>18</v>
      </c>
      <c r="D78" s="10" t="s">
        <v>13</v>
      </c>
      <c r="E78" s="10">
        <v>743</v>
      </c>
      <c r="F78" s="10">
        <f t="shared" si="14"/>
        <v>817.30000000000007</v>
      </c>
      <c r="G78" s="44" t="e">
        <f>#REF!</f>
        <v>#REF!</v>
      </c>
      <c r="H78" s="45">
        <v>0</v>
      </c>
      <c r="I78" s="46">
        <f t="shared" si="15"/>
        <v>0</v>
      </c>
      <c r="J78" s="47">
        <f t="shared" si="2"/>
        <v>0</v>
      </c>
      <c r="K78" s="48">
        <f t="shared" si="13"/>
        <v>2615360</v>
      </c>
      <c r="L78" s="68" t="s">
        <v>52</v>
      </c>
    </row>
    <row r="79" spans="1:12" s="1" customFormat="1" x14ac:dyDescent="0.25">
      <c r="A79" s="11">
        <v>77</v>
      </c>
      <c r="B79" s="15">
        <v>1806</v>
      </c>
      <c r="C79" s="33">
        <v>18</v>
      </c>
      <c r="D79" s="10" t="s">
        <v>13</v>
      </c>
      <c r="E79" s="10">
        <v>766</v>
      </c>
      <c r="F79" s="10">
        <f t="shared" si="14"/>
        <v>842.6</v>
      </c>
      <c r="G79" s="44" t="e">
        <f>#REF!</f>
        <v>#REF!</v>
      </c>
      <c r="H79" s="45">
        <v>0</v>
      </c>
      <c r="I79" s="46">
        <f t="shared" si="15"/>
        <v>0</v>
      </c>
      <c r="J79" s="47">
        <f t="shared" si="2"/>
        <v>0</v>
      </c>
      <c r="K79" s="48">
        <f t="shared" si="13"/>
        <v>2696320</v>
      </c>
      <c r="L79" s="68" t="s">
        <v>52</v>
      </c>
    </row>
    <row r="80" spans="1:12" s="1" customFormat="1" x14ac:dyDescent="0.25">
      <c r="A80" s="11">
        <v>78</v>
      </c>
      <c r="B80" s="15">
        <v>1903</v>
      </c>
      <c r="C80" s="33">
        <v>19</v>
      </c>
      <c r="D80" s="10" t="s">
        <v>13</v>
      </c>
      <c r="E80" s="10">
        <v>743</v>
      </c>
      <c r="F80" s="10">
        <f t="shared" si="14"/>
        <v>817.30000000000007</v>
      </c>
      <c r="G80" s="44" t="e">
        <f>#REF!</f>
        <v>#REF!</v>
      </c>
      <c r="H80" s="45">
        <v>0</v>
      </c>
      <c r="I80" s="46">
        <f t="shared" si="15"/>
        <v>0</v>
      </c>
      <c r="J80" s="47">
        <f t="shared" si="2"/>
        <v>0</v>
      </c>
      <c r="K80" s="48">
        <f t="shared" si="13"/>
        <v>2615360</v>
      </c>
      <c r="L80" s="68" t="s">
        <v>52</v>
      </c>
    </row>
    <row r="81" spans="1:12" s="1" customFormat="1" x14ac:dyDescent="0.25">
      <c r="A81" s="11">
        <v>79</v>
      </c>
      <c r="B81" s="15">
        <v>1906</v>
      </c>
      <c r="C81" s="33">
        <v>19</v>
      </c>
      <c r="D81" s="10" t="s">
        <v>13</v>
      </c>
      <c r="E81" s="10">
        <v>766</v>
      </c>
      <c r="F81" s="10">
        <f t="shared" si="14"/>
        <v>842.6</v>
      </c>
      <c r="G81" s="44" t="e">
        <f>#REF!</f>
        <v>#REF!</v>
      </c>
      <c r="H81" s="45">
        <v>0</v>
      </c>
      <c r="I81" s="46">
        <f t="shared" si="15"/>
        <v>0</v>
      </c>
      <c r="J81" s="47">
        <f t="shared" si="2"/>
        <v>0</v>
      </c>
      <c r="K81" s="48">
        <f t="shared" si="13"/>
        <v>2696320</v>
      </c>
      <c r="L81" s="68" t="s">
        <v>52</v>
      </c>
    </row>
    <row r="82" spans="1:12" s="1" customFormat="1" x14ac:dyDescent="0.25">
      <c r="A82" s="11">
        <v>80</v>
      </c>
      <c r="B82" s="15">
        <v>2002</v>
      </c>
      <c r="C82" s="33">
        <v>20</v>
      </c>
      <c r="D82" s="10" t="s">
        <v>13</v>
      </c>
      <c r="E82" s="10">
        <v>810</v>
      </c>
      <c r="F82" s="10">
        <f t="shared" si="14"/>
        <v>891.00000000000011</v>
      </c>
      <c r="G82" s="44" t="e">
        <f>#REF!</f>
        <v>#REF!</v>
      </c>
      <c r="H82" s="45">
        <v>0</v>
      </c>
      <c r="I82" s="46">
        <f t="shared" si="15"/>
        <v>0</v>
      </c>
      <c r="J82" s="47">
        <f t="shared" si="2"/>
        <v>0</v>
      </c>
      <c r="K82" s="48">
        <f t="shared" si="13"/>
        <v>2851200.0000000005</v>
      </c>
      <c r="L82" s="68" t="s">
        <v>52</v>
      </c>
    </row>
    <row r="83" spans="1:12" s="1" customFormat="1" x14ac:dyDescent="0.25">
      <c r="A83" s="11">
        <v>81</v>
      </c>
      <c r="B83" s="15">
        <v>2003</v>
      </c>
      <c r="C83" s="33">
        <v>20</v>
      </c>
      <c r="D83" s="10" t="s">
        <v>13</v>
      </c>
      <c r="E83" s="10">
        <v>743</v>
      </c>
      <c r="F83" s="10">
        <f t="shared" si="14"/>
        <v>817.30000000000007</v>
      </c>
      <c r="G83" s="44" t="e">
        <f>G82</f>
        <v>#REF!</v>
      </c>
      <c r="H83" s="45">
        <v>0</v>
      </c>
      <c r="I83" s="46">
        <f t="shared" si="15"/>
        <v>0</v>
      </c>
      <c r="J83" s="47">
        <f t="shared" si="2"/>
        <v>0</v>
      </c>
      <c r="K83" s="48">
        <f t="shared" si="13"/>
        <v>2615360</v>
      </c>
      <c r="L83" s="68" t="s">
        <v>52</v>
      </c>
    </row>
    <row r="84" spans="1:12" s="1" customFormat="1" x14ac:dyDescent="0.25">
      <c r="A84" s="11">
        <v>82</v>
      </c>
      <c r="B84" s="15">
        <v>2004</v>
      </c>
      <c r="C84" s="33">
        <v>20</v>
      </c>
      <c r="D84" s="10" t="s">
        <v>38</v>
      </c>
      <c r="E84" s="10">
        <v>596</v>
      </c>
      <c r="F84" s="10">
        <f t="shared" si="14"/>
        <v>655.6</v>
      </c>
      <c r="G84" s="44" t="e">
        <f t="shared" ref="G84" si="19">G83</f>
        <v>#REF!</v>
      </c>
      <c r="H84" s="45">
        <v>0</v>
      </c>
      <c r="I84" s="46">
        <f t="shared" si="15"/>
        <v>0</v>
      </c>
      <c r="J84" s="47">
        <f t="shared" si="2"/>
        <v>0</v>
      </c>
      <c r="K84" s="48">
        <f t="shared" si="13"/>
        <v>2097920</v>
      </c>
      <c r="L84" s="68" t="s">
        <v>52</v>
      </c>
    </row>
    <row r="85" spans="1:12" s="1" customFormat="1" x14ac:dyDescent="0.25">
      <c r="A85" s="11">
        <v>83</v>
      </c>
      <c r="B85" s="15">
        <v>2005</v>
      </c>
      <c r="C85" s="33">
        <v>20</v>
      </c>
      <c r="D85" s="10" t="s">
        <v>38</v>
      </c>
      <c r="E85" s="10">
        <v>597</v>
      </c>
      <c r="F85" s="10">
        <f t="shared" si="14"/>
        <v>656.7</v>
      </c>
      <c r="G85" s="44" t="e">
        <f>G84</f>
        <v>#REF!</v>
      </c>
      <c r="H85" s="45">
        <v>0</v>
      </c>
      <c r="I85" s="46">
        <f t="shared" si="15"/>
        <v>0</v>
      </c>
      <c r="J85" s="47">
        <f t="shared" si="2"/>
        <v>0</v>
      </c>
      <c r="K85" s="48">
        <f t="shared" si="13"/>
        <v>2101440</v>
      </c>
      <c r="L85" s="68" t="s">
        <v>52</v>
      </c>
    </row>
    <row r="86" spans="1:12" s="1" customFormat="1" x14ac:dyDescent="0.25">
      <c r="A86" s="11">
        <v>84</v>
      </c>
      <c r="B86" s="15">
        <v>2006</v>
      </c>
      <c r="C86" s="33">
        <v>20</v>
      </c>
      <c r="D86" s="10" t="s">
        <v>13</v>
      </c>
      <c r="E86" s="10">
        <v>766</v>
      </c>
      <c r="F86" s="10">
        <f t="shared" si="14"/>
        <v>842.6</v>
      </c>
      <c r="G86" s="44" t="e">
        <f>G85</f>
        <v>#REF!</v>
      </c>
      <c r="H86" s="45">
        <v>0</v>
      </c>
      <c r="I86" s="46">
        <f t="shared" si="15"/>
        <v>0</v>
      </c>
      <c r="J86" s="47">
        <f t="shared" si="2"/>
        <v>0</v>
      </c>
      <c r="K86" s="48">
        <f t="shared" si="13"/>
        <v>2696320</v>
      </c>
      <c r="L86" s="68" t="s">
        <v>52</v>
      </c>
    </row>
    <row r="87" spans="1:12" s="1" customFormat="1" x14ac:dyDescent="0.25">
      <c r="A87" s="11">
        <v>85</v>
      </c>
      <c r="B87" s="15">
        <v>2101</v>
      </c>
      <c r="C87" s="33">
        <v>21</v>
      </c>
      <c r="D87" s="10" t="s">
        <v>13</v>
      </c>
      <c r="E87" s="10">
        <v>847</v>
      </c>
      <c r="F87" s="10">
        <f t="shared" si="14"/>
        <v>931.7</v>
      </c>
      <c r="G87" s="44" t="e">
        <f>G86+90</f>
        <v>#REF!</v>
      </c>
      <c r="H87" s="45">
        <v>0</v>
      </c>
      <c r="I87" s="46">
        <f t="shared" si="15"/>
        <v>0</v>
      </c>
      <c r="J87" s="47">
        <f t="shared" si="2"/>
        <v>0</v>
      </c>
      <c r="K87" s="48">
        <f t="shared" si="13"/>
        <v>2981440</v>
      </c>
      <c r="L87" s="68" t="s">
        <v>52</v>
      </c>
    </row>
    <row r="88" spans="1:12" s="1" customFormat="1" x14ac:dyDescent="0.25">
      <c r="A88" s="11">
        <v>86</v>
      </c>
      <c r="B88" s="15">
        <v>2102</v>
      </c>
      <c r="C88" s="33">
        <v>21</v>
      </c>
      <c r="D88" s="10" t="s">
        <v>13</v>
      </c>
      <c r="E88" s="10">
        <v>810</v>
      </c>
      <c r="F88" s="10">
        <f t="shared" si="14"/>
        <v>891.00000000000011</v>
      </c>
      <c r="G88" s="44" t="e">
        <f t="shared" ref="G88:G90" si="20">G87</f>
        <v>#REF!</v>
      </c>
      <c r="H88" s="45">
        <v>0</v>
      </c>
      <c r="I88" s="46">
        <f t="shared" si="15"/>
        <v>0</v>
      </c>
      <c r="J88" s="47">
        <f t="shared" si="2"/>
        <v>0</v>
      </c>
      <c r="K88" s="48">
        <f t="shared" si="13"/>
        <v>2851200.0000000005</v>
      </c>
      <c r="L88" s="68" t="s">
        <v>52</v>
      </c>
    </row>
    <row r="89" spans="1:12" s="1" customFormat="1" x14ac:dyDescent="0.25">
      <c r="A89" s="11">
        <v>87</v>
      </c>
      <c r="B89" s="15">
        <v>2103</v>
      </c>
      <c r="C89" s="33">
        <v>21</v>
      </c>
      <c r="D89" s="10" t="s">
        <v>13</v>
      </c>
      <c r="E89" s="10">
        <v>743</v>
      </c>
      <c r="F89" s="10">
        <f t="shared" si="14"/>
        <v>817.30000000000007</v>
      </c>
      <c r="G89" s="44" t="e">
        <f>G88</f>
        <v>#REF!</v>
      </c>
      <c r="H89" s="45">
        <v>0</v>
      </c>
      <c r="I89" s="46">
        <f t="shared" si="15"/>
        <v>0</v>
      </c>
      <c r="J89" s="47">
        <f t="shared" si="2"/>
        <v>0</v>
      </c>
      <c r="K89" s="48">
        <f t="shared" si="13"/>
        <v>2615360</v>
      </c>
      <c r="L89" s="68" t="s">
        <v>52</v>
      </c>
    </row>
    <row r="90" spans="1:12" s="1" customFormat="1" x14ac:dyDescent="0.25">
      <c r="A90" s="11">
        <v>88</v>
      </c>
      <c r="B90" s="15">
        <v>2104</v>
      </c>
      <c r="C90" s="33">
        <v>21</v>
      </c>
      <c r="D90" s="10" t="s">
        <v>38</v>
      </c>
      <c r="E90" s="10">
        <v>596</v>
      </c>
      <c r="F90" s="10">
        <f t="shared" si="14"/>
        <v>655.6</v>
      </c>
      <c r="G90" s="44" t="e">
        <f t="shared" si="20"/>
        <v>#REF!</v>
      </c>
      <c r="H90" s="45">
        <v>0</v>
      </c>
      <c r="I90" s="46">
        <f t="shared" si="15"/>
        <v>0</v>
      </c>
      <c r="J90" s="47">
        <f t="shared" si="2"/>
        <v>0</v>
      </c>
      <c r="K90" s="48">
        <f t="shared" si="13"/>
        <v>2097920</v>
      </c>
      <c r="L90" s="68" t="s">
        <v>52</v>
      </c>
    </row>
    <row r="91" spans="1:12" s="1" customFormat="1" x14ac:dyDescent="0.25">
      <c r="A91" s="11">
        <v>89</v>
      </c>
      <c r="B91" s="15">
        <v>2106</v>
      </c>
      <c r="C91" s="33">
        <v>21</v>
      </c>
      <c r="D91" s="10" t="s">
        <v>13</v>
      </c>
      <c r="E91" s="10">
        <v>766</v>
      </c>
      <c r="F91" s="10">
        <f t="shared" si="14"/>
        <v>842.6</v>
      </c>
      <c r="G91" s="44" t="e">
        <f>#REF!</f>
        <v>#REF!</v>
      </c>
      <c r="H91" s="45">
        <v>0</v>
      </c>
      <c r="I91" s="46">
        <f t="shared" si="15"/>
        <v>0</v>
      </c>
      <c r="J91" s="47">
        <f t="shared" si="2"/>
        <v>0</v>
      </c>
      <c r="K91" s="48">
        <f t="shared" si="13"/>
        <v>2696320</v>
      </c>
      <c r="L91" s="68" t="s">
        <v>52</v>
      </c>
    </row>
    <row r="92" spans="1:12" s="1" customFormat="1" x14ac:dyDescent="0.25">
      <c r="A92" s="11">
        <v>90</v>
      </c>
      <c r="B92" s="15">
        <v>2303</v>
      </c>
      <c r="C92" s="33">
        <v>23</v>
      </c>
      <c r="D92" s="10" t="s">
        <v>13</v>
      </c>
      <c r="E92" s="10">
        <v>743</v>
      </c>
      <c r="F92" s="10">
        <f t="shared" si="14"/>
        <v>817.30000000000007</v>
      </c>
      <c r="G92" s="44" t="e">
        <f>#REF!</f>
        <v>#REF!</v>
      </c>
      <c r="H92" s="45">
        <v>0</v>
      </c>
      <c r="I92" s="46">
        <f t="shared" si="15"/>
        <v>0</v>
      </c>
      <c r="J92" s="47">
        <f t="shared" si="2"/>
        <v>0</v>
      </c>
      <c r="K92" s="48">
        <f t="shared" si="13"/>
        <v>2615360</v>
      </c>
      <c r="L92" s="68" t="s">
        <v>52</v>
      </c>
    </row>
    <row r="93" spans="1:12" s="1" customFormat="1" x14ac:dyDescent="0.25">
      <c r="A93" s="11">
        <v>91</v>
      </c>
      <c r="B93" s="15">
        <v>2306</v>
      </c>
      <c r="C93" s="33">
        <v>23</v>
      </c>
      <c r="D93" s="10" t="s">
        <v>13</v>
      </c>
      <c r="E93" s="10">
        <v>766</v>
      </c>
      <c r="F93" s="10">
        <f t="shared" ref="F93:F102" si="21">E93*1.1</f>
        <v>842.6</v>
      </c>
      <c r="G93" s="44" t="e">
        <f>#REF!</f>
        <v>#REF!</v>
      </c>
      <c r="H93" s="45">
        <v>0</v>
      </c>
      <c r="I93" s="46">
        <f t="shared" ref="I93:I102" si="22">ROUND(H93*1.08,0)</f>
        <v>0</v>
      </c>
      <c r="J93" s="47">
        <f t="shared" si="2"/>
        <v>0</v>
      </c>
      <c r="K93" s="48">
        <f t="shared" ref="K93:K102" si="23">F93*3200</f>
        <v>2696320</v>
      </c>
      <c r="L93" s="68" t="s">
        <v>52</v>
      </c>
    </row>
    <row r="94" spans="1:12" s="1" customFormat="1" x14ac:dyDescent="0.25">
      <c r="A94" s="11">
        <v>92</v>
      </c>
      <c r="B94" s="15">
        <v>2402</v>
      </c>
      <c r="C94" s="33">
        <v>24</v>
      </c>
      <c r="D94" s="10" t="s">
        <v>13</v>
      </c>
      <c r="E94" s="10">
        <v>810</v>
      </c>
      <c r="F94" s="10">
        <f t="shared" si="21"/>
        <v>891.00000000000011</v>
      </c>
      <c r="G94" s="44" t="e">
        <f>#REF!</f>
        <v>#REF!</v>
      </c>
      <c r="H94" s="45">
        <v>0</v>
      </c>
      <c r="I94" s="46">
        <f t="shared" si="22"/>
        <v>0</v>
      </c>
      <c r="J94" s="47">
        <f t="shared" si="2"/>
        <v>0</v>
      </c>
      <c r="K94" s="48">
        <f t="shared" si="23"/>
        <v>2851200.0000000005</v>
      </c>
      <c r="L94" s="68" t="s">
        <v>52</v>
      </c>
    </row>
    <row r="95" spans="1:12" s="1" customFormat="1" x14ac:dyDescent="0.25">
      <c r="A95" s="11">
        <v>93</v>
      </c>
      <c r="B95" s="15">
        <v>2403</v>
      </c>
      <c r="C95" s="33">
        <v>24</v>
      </c>
      <c r="D95" s="10" t="s">
        <v>13</v>
      </c>
      <c r="E95" s="10">
        <v>743</v>
      </c>
      <c r="F95" s="10">
        <f t="shared" si="21"/>
        <v>817.30000000000007</v>
      </c>
      <c r="G95" s="44" t="e">
        <f>G94</f>
        <v>#REF!</v>
      </c>
      <c r="H95" s="45">
        <v>0</v>
      </c>
      <c r="I95" s="46">
        <f t="shared" si="22"/>
        <v>0</v>
      </c>
      <c r="J95" s="47">
        <f t="shared" si="2"/>
        <v>0</v>
      </c>
      <c r="K95" s="48">
        <f t="shared" si="23"/>
        <v>2615360</v>
      </c>
      <c r="L95" s="68" t="s">
        <v>52</v>
      </c>
    </row>
    <row r="96" spans="1:12" s="1" customFormat="1" x14ac:dyDescent="0.25">
      <c r="A96" s="11">
        <v>94</v>
      </c>
      <c r="B96" s="15">
        <v>2406</v>
      </c>
      <c r="C96" s="33">
        <v>24</v>
      </c>
      <c r="D96" s="10" t="s">
        <v>13</v>
      </c>
      <c r="E96" s="10">
        <v>766</v>
      </c>
      <c r="F96" s="10">
        <f t="shared" si="21"/>
        <v>842.6</v>
      </c>
      <c r="G96" s="44" t="e">
        <f>#REF!</f>
        <v>#REF!</v>
      </c>
      <c r="H96" s="45">
        <v>0</v>
      </c>
      <c r="I96" s="46">
        <f t="shared" si="22"/>
        <v>0</v>
      </c>
      <c r="J96" s="47">
        <f t="shared" si="2"/>
        <v>0</v>
      </c>
      <c r="K96" s="48">
        <f t="shared" si="23"/>
        <v>2696320</v>
      </c>
      <c r="L96" s="68" t="s">
        <v>52</v>
      </c>
    </row>
    <row r="97" spans="1:13" s="1" customFormat="1" x14ac:dyDescent="0.25">
      <c r="A97" s="11">
        <v>95</v>
      </c>
      <c r="B97" s="15">
        <v>2501</v>
      </c>
      <c r="C97" s="33">
        <v>25</v>
      </c>
      <c r="D97" s="10" t="s">
        <v>13</v>
      </c>
      <c r="E97" s="10">
        <v>847</v>
      </c>
      <c r="F97" s="10">
        <f t="shared" si="21"/>
        <v>931.7</v>
      </c>
      <c r="G97" s="44" t="e">
        <f>G96+90</f>
        <v>#REF!</v>
      </c>
      <c r="H97" s="45">
        <v>0</v>
      </c>
      <c r="I97" s="46">
        <f t="shared" si="22"/>
        <v>0</v>
      </c>
      <c r="J97" s="47">
        <f t="shared" si="2"/>
        <v>0</v>
      </c>
      <c r="K97" s="48">
        <f t="shared" si="23"/>
        <v>2981440</v>
      </c>
      <c r="L97" s="68" t="s">
        <v>52</v>
      </c>
    </row>
    <row r="98" spans="1:13" s="1" customFormat="1" x14ac:dyDescent="0.25">
      <c r="A98" s="11">
        <v>96</v>
      </c>
      <c r="B98" s="15">
        <v>2502</v>
      </c>
      <c r="C98" s="33">
        <v>25</v>
      </c>
      <c r="D98" s="10" t="s">
        <v>13</v>
      </c>
      <c r="E98" s="10">
        <v>810</v>
      </c>
      <c r="F98" s="10">
        <f t="shared" si="21"/>
        <v>891.00000000000011</v>
      </c>
      <c r="G98" s="44" t="e">
        <f t="shared" ref="G98" si="24">G97</f>
        <v>#REF!</v>
      </c>
      <c r="H98" s="45">
        <v>0</v>
      </c>
      <c r="I98" s="46">
        <f t="shared" si="22"/>
        <v>0</v>
      </c>
      <c r="J98" s="47">
        <f t="shared" si="2"/>
        <v>0</v>
      </c>
      <c r="K98" s="48">
        <f t="shared" si="23"/>
        <v>2851200.0000000005</v>
      </c>
      <c r="L98" s="68" t="s">
        <v>52</v>
      </c>
    </row>
    <row r="99" spans="1:13" s="1" customFormat="1" x14ac:dyDescent="0.25">
      <c r="A99" s="11">
        <v>97</v>
      </c>
      <c r="B99" s="15">
        <v>2605</v>
      </c>
      <c r="C99" s="33">
        <v>26</v>
      </c>
      <c r="D99" s="10" t="s">
        <v>38</v>
      </c>
      <c r="E99" s="10">
        <v>597</v>
      </c>
      <c r="F99" s="10">
        <f t="shared" si="21"/>
        <v>656.7</v>
      </c>
      <c r="G99" s="44" t="e">
        <f>#REF!</f>
        <v>#REF!</v>
      </c>
      <c r="H99" s="45">
        <v>0</v>
      </c>
      <c r="I99" s="46">
        <f t="shared" si="22"/>
        <v>0</v>
      </c>
      <c r="J99" s="47">
        <f t="shared" si="2"/>
        <v>0</v>
      </c>
      <c r="K99" s="48">
        <f t="shared" si="23"/>
        <v>2101440</v>
      </c>
      <c r="L99" s="68" t="s">
        <v>52</v>
      </c>
    </row>
    <row r="100" spans="1:13" s="1" customFormat="1" x14ac:dyDescent="0.25">
      <c r="A100" s="11">
        <v>98</v>
      </c>
      <c r="B100" s="15">
        <v>2606</v>
      </c>
      <c r="C100" s="33">
        <v>26</v>
      </c>
      <c r="D100" s="10" t="s">
        <v>13</v>
      </c>
      <c r="E100" s="10">
        <v>766</v>
      </c>
      <c r="F100" s="10">
        <f t="shared" si="21"/>
        <v>842.6</v>
      </c>
      <c r="G100" s="44" t="e">
        <f>G99</f>
        <v>#REF!</v>
      </c>
      <c r="H100" s="45">
        <v>0</v>
      </c>
      <c r="I100" s="46">
        <f t="shared" si="22"/>
        <v>0</v>
      </c>
      <c r="J100" s="47">
        <f t="shared" si="2"/>
        <v>0</v>
      </c>
      <c r="K100" s="48">
        <f t="shared" si="23"/>
        <v>2696320</v>
      </c>
      <c r="L100" s="68" t="s">
        <v>52</v>
      </c>
    </row>
    <row r="101" spans="1:13" s="1" customFormat="1" x14ac:dyDescent="0.25">
      <c r="A101" s="11">
        <v>99</v>
      </c>
      <c r="B101" s="15">
        <v>2706</v>
      </c>
      <c r="C101" s="33">
        <v>27</v>
      </c>
      <c r="D101" s="10" t="s">
        <v>13</v>
      </c>
      <c r="E101" s="10">
        <v>766</v>
      </c>
      <c r="F101" s="10">
        <f t="shared" si="21"/>
        <v>842.6</v>
      </c>
      <c r="G101" s="44" t="e">
        <f>#REF!</f>
        <v>#REF!</v>
      </c>
      <c r="H101" s="45">
        <v>0</v>
      </c>
      <c r="I101" s="46">
        <f t="shared" si="22"/>
        <v>0</v>
      </c>
      <c r="J101" s="47">
        <f t="shared" si="2"/>
        <v>0</v>
      </c>
      <c r="K101" s="48">
        <f t="shared" si="23"/>
        <v>2696320</v>
      </c>
      <c r="L101" s="68" t="s">
        <v>52</v>
      </c>
    </row>
    <row r="102" spans="1:13" s="1" customFormat="1" x14ac:dyDescent="0.25">
      <c r="A102" s="11">
        <v>100</v>
      </c>
      <c r="B102" s="15">
        <v>2901</v>
      </c>
      <c r="C102" s="33">
        <v>29</v>
      </c>
      <c r="D102" s="10" t="s">
        <v>13</v>
      </c>
      <c r="E102" s="10">
        <v>847</v>
      </c>
      <c r="F102" s="10">
        <f t="shared" si="21"/>
        <v>931.7</v>
      </c>
      <c r="G102" s="44" t="e">
        <f>#REF!+90</f>
        <v>#REF!</v>
      </c>
      <c r="H102" s="45">
        <v>0</v>
      </c>
      <c r="I102" s="46">
        <f t="shared" si="22"/>
        <v>0</v>
      </c>
      <c r="J102" s="47">
        <f t="shared" si="2"/>
        <v>0</v>
      </c>
      <c r="K102" s="48">
        <f t="shared" si="23"/>
        <v>2981440</v>
      </c>
      <c r="L102" s="68" t="s">
        <v>52</v>
      </c>
    </row>
    <row r="103" spans="1:13" s="1" customFormat="1" ht="16.5" x14ac:dyDescent="0.3">
      <c r="A103" s="58" t="s">
        <v>3</v>
      </c>
      <c r="B103" s="58"/>
      <c r="C103" s="58"/>
      <c r="D103" s="58"/>
      <c r="E103" s="65">
        <f>SUM(E3:E102)</f>
        <v>73581</v>
      </c>
      <c r="F103" s="66">
        <f>SUM(F3:F102)</f>
        <v>80939.100000000006</v>
      </c>
      <c r="G103" s="53"/>
      <c r="H103" s="54">
        <f>SUM(H3:H102)</f>
        <v>0</v>
      </c>
      <c r="I103" s="54">
        <f>SUM(I3:I102)</f>
        <v>0</v>
      </c>
      <c r="J103" s="54"/>
      <c r="K103" s="54">
        <f>SUM(K3:K102)</f>
        <v>259005120</v>
      </c>
      <c r="L103" s="74"/>
    </row>
    <row r="104" spans="1:13" s="1" customFormat="1" x14ac:dyDescent="0.25">
      <c r="A104" s="12"/>
      <c r="B104" s="14"/>
      <c r="C104" s="20"/>
      <c r="D104" s="32"/>
      <c r="E104" s="31"/>
      <c r="F104" s="13"/>
      <c r="G104"/>
      <c r="H104"/>
      <c r="I104"/>
      <c r="J104"/>
      <c r="K104"/>
      <c r="L104"/>
    </row>
    <row r="105" spans="1:13" s="1" customFormat="1" ht="17.25" customHeight="1" x14ac:dyDescent="0.25">
      <c r="A105" s="59" t="s">
        <v>24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/>
    </row>
    <row r="106" spans="1:13" s="1" customFormat="1" ht="59.25" customHeight="1" x14ac:dyDescent="0.25">
      <c r="A106" s="36" t="s">
        <v>1</v>
      </c>
      <c r="B106" s="37" t="s">
        <v>0</v>
      </c>
      <c r="C106" s="38" t="s">
        <v>2</v>
      </c>
      <c r="D106" s="38" t="s">
        <v>12</v>
      </c>
      <c r="E106" s="39" t="s">
        <v>25</v>
      </c>
      <c r="F106" s="39" t="s">
        <v>11</v>
      </c>
      <c r="G106" s="40" t="s">
        <v>27</v>
      </c>
      <c r="H106" s="41" t="s">
        <v>28</v>
      </c>
      <c r="I106" s="42" t="s">
        <v>29</v>
      </c>
      <c r="J106" s="43" t="s">
        <v>30</v>
      </c>
      <c r="K106" s="43" t="s">
        <v>31</v>
      </c>
      <c r="L106" s="60" t="s">
        <v>49</v>
      </c>
    </row>
    <row r="107" spans="1:13" s="1" customFormat="1" x14ac:dyDescent="0.25">
      <c r="A107" s="11">
        <v>101</v>
      </c>
      <c r="B107" s="15">
        <v>3001</v>
      </c>
      <c r="C107" s="33">
        <v>30</v>
      </c>
      <c r="D107" s="10" t="s">
        <v>13</v>
      </c>
      <c r="E107" s="10">
        <v>847</v>
      </c>
      <c r="F107" s="10">
        <f>E107*1.1</f>
        <v>931.7</v>
      </c>
      <c r="G107" s="44" t="e">
        <f>#REF!+90</f>
        <v>#REF!</v>
      </c>
      <c r="H107" s="45">
        <v>0</v>
      </c>
      <c r="I107" s="46">
        <f t="shared" ref="I107:I108" si="25">ROUND(H107*1.08,0)</f>
        <v>0</v>
      </c>
      <c r="J107" s="47">
        <f t="shared" ref="J107:J108" si="26">MROUND((I107*0.025/12),500)</f>
        <v>0</v>
      </c>
      <c r="K107" s="48">
        <f t="shared" ref="K107:K108" si="27">F107*3200</f>
        <v>2981440</v>
      </c>
      <c r="L107" s="61" t="s">
        <v>52</v>
      </c>
    </row>
    <row r="108" spans="1:13" s="1" customFormat="1" x14ac:dyDescent="0.25">
      <c r="A108" s="11">
        <v>102</v>
      </c>
      <c r="B108" s="15">
        <v>3102</v>
      </c>
      <c r="C108" s="33">
        <v>31</v>
      </c>
      <c r="D108" s="10" t="s">
        <v>13</v>
      </c>
      <c r="E108" s="10">
        <v>810</v>
      </c>
      <c r="F108" s="10">
        <f t="shared" ref="F108" si="28">E108*1.1</f>
        <v>891.00000000000011</v>
      </c>
      <c r="G108" s="44" t="e">
        <f>#REF!</f>
        <v>#REF!</v>
      </c>
      <c r="H108" s="45">
        <v>0</v>
      </c>
      <c r="I108" s="46">
        <f t="shared" si="25"/>
        <v>0</v>
      </c>
      <c r="J108" s="47">
        <f t="shared" si="26"/>
        <v>0</v>
      </c>
      <c r="K108" s="48">
        <f t="shared" si="27"/>
        <v>2851200.0000000005</v>
      </c>
      <c r="L108" s="61" t="s">
        <v>52</v>
      </c>
    </row>
    <row r="109" spans="1:13" s="1" customFormat="1" x14ac:dyDescent="0.25">
      <c r="A109" s="69" t="s">
        <v>26</v>
      </c>
      <c r="B109" s="70"/>
      <c r="C109" s="70"/>
      <c r="D109" s="71"/>
      <c r="E109" s="67">
        <f>SUM(E107:E108)</f>
        <v>1657</v>
      </c>
      <c r="F109" s="65">
        <f>SUM(F107:F108)</f>
        <v>1822.7000000000003</v>
      </c>
      <c r="G109" s="68"/>
      <c r="H109" s="49">
        <f>SUM(H107:H108)</f>
        <v>0</v>
      </c>
      <c r="I109" s="50">
        <f>SUM(I107:I108)</f>
        <v>0</v>
      </c>
      <c r="J109" s="51">
        <f>SUM(J107:J108)</f>
        <v>0</v>
      </c>
      <c r="K109" s="52">
        <f>SUM(K107:K108)</f>
        <v>5832640</v>
      </c>
      <c r="L109"/>
    </row>
    <row r="110" spans="1:13" s="31" customFormat="1" x14ac:dyDescent="0.25">
      <c r="A110" s="12"/>
      <c r="B110" s="14"/>
      <c r="C110" s="20"/>
      <c r="D110" s="32"/>
      <c r="F110" s="13"/>
      <c r="G110"/>
      <c r="H110"/>
      <c r="I110"/>
      <c r="J110"/>
      <c r="K110"/>
      <c r="L110"/>
      <c r="M110" s="1"/>
    </row>
    <row r="111" spans="1:13" s="31" customFormat="1" x14ac:dyDescent="0.25">
      <c r="A111" s="12"/>
      <c r="B111" s="14"/>
      <c r="C111" s="20"/>
      <c r="D111" s="32"/>
      <c r="F111" s="13"/>
      <c r="G111"/>
      <c r="H111"/>
      <c r="I111"/>
      <c r="J111"/>
      <c r="K111"/>
      <c r="L111"/>
      <c r="M111" s="1"/>
    </row>
    <row r="112" spans="1:13" s="31" customFormat="1" x14ac:dyDescent="0.25">
      <c r="A112" s="12"/>
      <c r="B112" s="14"/>
      <c r="C112" s="20"/>
      <c r="D112" s="32"/>
      <c r="F112" s="13"/>
      <c r="G112"/>
      <c r="H112"/>
      <c r="I112"/>
      <c r="J112"/>
      <c r="K112"/>
      <c r="L112"/>
      <c r="M112" s="1"/>
    </row>
    <row r="113" spans="1:13" s="31" customFormat="1" x14ac:dyDescent="0.25">
      <c r="A113" s="12"/>
      <c r="B113" s="14"/>
      <c r="C113" s="20"/>
      <c r="D113" s="32"/>
      <c r="F113" s="13"/>
      <c r="G113"/>
      <c r="H113"/>
      <c r="I113"/>
      <c r="J113"/>
      <c r="K113"/>
      <c r="L113"/>
      <c r="M113" s="1"/>
    </row>
    <row r="114" spans="1:13" s="31" customFormat="1" x14ac:dyDescent="0.25">
      <c r="A114" s="12"/>
      <c r="B114" s="14"/>
      <c r="C114" s="20"/>
      <c r="D114" s="32"/>
      <c r="F114" s="13"/>
      <c r="G114"/>
      <c r="H114"/>
      <c r="I114"/>
      <c r="J114"/>
      <c r="K114"/>
      <c r="L114"/>
      <c r="M114" s="1"/>
    </row>
    <row r="115" spans="1:13" s="31" customFormat="1" x14ac:dyDescent="0.25">
      <c r="A115" s="12"/>
      <c r="B115" s="14"/>
      <c r="C115" s="20"/>
      <c r="D115" s="32"/>
      <c r="F115" s="13"/>
      <c r="G115"/>
      <c r="H115"/>
      <c r="I115"/>
      <c r="J115"/>
      <c r="K115"/>
      <c r="L115"/>
      <c r="M115" s="1"/>
    </row>
  </sheetData>
  <mergeCells count="4">
    <mergeCell ref="A1:K1"/>
    <mergeCell ref="A103:D103"/>
    <mergeCell ref="A105:K105"/>
    <mergeCell ref="A109:D10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"/>
  <sheetViews>
    <sheetView zoomScale="130" zoomScaleNormal="130" workbookViewId="0">
      <selection activeCell="K6" sqref="K6"/>
    </sheetView>
  </sheetViews>
  <sheetFormatPr defaultRowHeight="15" x14ac:dyDescent="0.25"/>
  <cols>
    <col min="1" max="1" width="7.85546875" style="13" customWidth="1"/>
    <col min="2" max="2" width="20.28515625" style="13" customWidth="1"/>
    <col min="3" max="3" width="18.5703125" style="13" customWidth="1"/>
    <col min="4" max="4" width="10.42578125" style="13" customWidth="1"/>
    <col min="5" max="5" width="11.5703125" style="1" bestFit="1" customWidth="1"/>
    <col min="6" max="6" width="11.5703125" style="13" bestFit="1" customWidth="1"/>
    <col min="7" max="7" width="19.28515625" style="1" customWidth="1"/>
    <col min="8" max="8" width="21" style="1" customWidth="1"/>
    <col min="9" max="9" width="5.7109375" style="1" customWidth="1"/>
    <col min="10" max="10" width="19.28515625" style="1" customWidth="1"/>
    <col min="11" max="11" width="16.28515625" bestFit="1" customWidth="1"/>
    <col min="12" max="12" width="11.42578125" customWidth="1"/>
    <col min="13" max="13" width="21.42578125" customWidth="1"/>
  </cols>
  <sheetData>
    <row r="1" spans="1:13" x14ac:dyDescent="0.25">
      <c r="A1" s="77" t="s">
        <v>4</v>
      </c>
      <c r="B1" s="77" t="s">
        <v>14</v>
      </c>
      <c r="C1" s="77" t="s">
        <v>10</v>
      </c>
      <c r="D1" s="77" t="s">
        <v>5</v>
      </c>
      <c r="E1" s="77" t="s">
        <v>6</v>
      </c>
      <c r="F1" s="77" t="s">
        <v>7</v>
      </c>
      <c r="G1" s="77" t="s">
        <v>8</v>
      </c>
      <c r="H1" s="77" t="s">
        <v>9</v>
      </c>
      <c r="K1" s="1"/>
      <c r="L1" s="1"/>
      <c r="M1" s="1"/>
    </row>
    <row r="2" spans="1:13" ht="54.75" customHeight="1" x14ac:dyDescent="0.25">
      <c r="A2" s="88">
        <v>1</v>
      </c>
      <c r="B2" s="78" t="s">
        <v>55</v>
      </c>
      <c r="C2" s="79" t="s">
        <v>58</v>
      </c>
      <c r="D2" s="78">
        <f>30+35</f>
        <v>65</v>
      </c>
      <c r="E2" s="80">
        <v>44647</v>
      </c>
      <c r="F2" s="80">
        <v>49112</v>
      </c>
      <c r="G2" s="81">
        <v>1314761060</v>
      </c>
      <c r="H2" s="81">
        <v>1419941945</v>
      </c>
      <c r="I2" s="34"/>
      <c r="J2" s="35"/>
      <c r="K2" s="6"/>
      <c r="L2" s="6"/>
      <c r="M2" s="1"/>
    </row>
    <row r="3" spans="1:13" ht="40.5" customHeight="1" x14ac:dyDescent="0.25">
      <c r="A3" s="88">
        <v>2</v>
      </c>
      <c r="B3" s="78" t="s">
        <v>59</v>
      </c>
      <c r="C3" s="79" t="s">
        <v>60</v>
      </c>
      <c r="D3" s="78">
        <f>12+22</f>
        <v>34</v>
      </c>
      <c r="E3" s="80">
        <v>24497</v>
      </c>
      <c r="F3" s="80">
        <v>26947</v>
      </c>
      <c r="G3" s="82">
        <v>750765520</v>
      </c>
      <c r="H3" s="86">
        <v>810826762</v>
      </c>
      <c r="I3" s="34"/>
      <c r="J3" s="35"/>
      <c r="K3" s="6"/>
      <c r="L3" s="6"/>
      <c r="M3" s="1"/>
    </row>
    <row r="4" spans="1:13" ht="40.5" customHeight="1" x14ac:dyDescent="0.25">
      <c r="A4" s="88">
        <v>3</v>
      </c>
      <c r="B4" s="78" t="s">
        <v>56</v>
      </c>
      <c r="C4" s="79" t="s">
        <v>61</v>
      </c>
      <c r="D4" s="78">
        <f>26+74</f>
        <v>100</v>
      </c>
      <c r="E4" s="80">
        <v>73581</v>
      </c>
      <c r="F4" s="80">
        <v>80939</v>
      </c>
      <c r="G4" s="82">
        <v>0</v>
      </c>
      <c r="H4" s="86">
        <v>0</v>
      </c>
      <c r="I4" s="34"/>
      <c r="J4" s="35"/>
      <c r="K4" s="6"/>
      <c r="L4" s="6"/>
      <c r="M4" s="1"/>
    </row>
    <row r="5" spans="1:13" ht="24.75" customHeight="1" x14ac:dyDescent="0.25">
      <c r="A5" s="88">
        <v>4</v>
      </c>
      <c r="B5" s="78" t="s">
        <v>57</v>
      </c>
      <c r="C5" s="79" t="s">
        <v>62</v>
      </c>
      <c r="D5" s="78">
        <v>2</v>
      </c>
      <c r="E5" s="80">
        <v>1657</v>
      </c>
      <c r="F5" s="80">
        <v>1823</v>
      </c>
      <c r="G5" s="82">
        <v>0</v>
      </c>
      <c r="H5" s="86">
        <v>0</v>
      </c>
      <c r="I5" s="34"/>
      <c r="J5" s="35"/>
      <c r="K5" s="6"/>
      <c r="L5" s="6"/>
      <c r="M5" s="1"/>
    </row>
    <row r="6" spans="1:13" ht="22.5" customHeight="1" x14ac:dyDescent="0.25">
      <c r="A6" s="87" t="s">
        <v>26</v>
      </c>
      <c r="B6" s="87"/>
      <c r="C6" s="87"/>
      <c r="D6" s="83">
        <f>SUM(D2:D5)</f>
        <v>201</v>
      </c>
      <c r="E6" s="84">
        <f t="shared" ref="E6:F6" si="0">SUM(E2:E5)</f>
        <v>144382</v>
      </c>
      <c r="F6" s="84">
        <f t="shared" si="0"/>
        <v>158821</v>
      </c>
      <c r="G6" s="85">
        <f>SUM(G2:G5)</f>
        <v>2065526580</v>
      </c>
      <c r="H6" s="85">
        <f>SUM(H2:H5)</f>
        <v>2230768707</v>
      </c>
      <c r="I6" s="34"/>
      <c r="J6" s="89">
        <v>3200</v>
      </c>
      <c r="K6" s="90">
        <f>F6*J6</f>
        <v>508227200</v>
      </c>
      <c r="L6" s="6"/>
      <c r="M6" s="56">
        <f>K6*L6%</f>
        <v>0</v>
      </c>
    </row>
    <row r="7" spans="1:13" x14ac:dyDescent="0.25">
      <c r="A7" s="1"/>
      <c r="B7" s="1"/>
      <c r="C7" s="1"/>
      <c r="D7" s="1"/>
      <c r="F7" s="1"/>
      <c r="K7" s="1"/>
      <c r="L7" s="1"/>
      <c r="M7" s="56"/>
    </row>
    <row r="8" spans="1:13" x14ac:dyDescent="0.25">
      <c r="A8" s="1"/>
      <c r="B8" s="1"/>
      <c r="C8" s="1"/>
      <c r="D8" s="1"/>
      <c r="F8" s="1"/>
      <c r="J8" s="57"/>
      <c r="K8" s="1"/>
      <c r="L8" s="1"/>
    </row>
    <row r="9" spans="1:13" x14ac:dyDescent="0.25">
      <c r="K9" s="1"/>
      <c r="L9" s="1"/>
    </row>
    <row r="10" spans="1:13" x14ac:dyDescent="0.25">
      <c r="K10" s="1"/>
      <c r="L10" s="1"/>
    </row>
  </sheetData>
  <mergeCells count="1">
    <mergeCell ref="A6:C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C8:AG26"/>
  <sheetViews>
    <sheetView topLeftCell="M9" zoomScaleNormal="100" workbookViewId="0">
      <selection activeCell="AA40" sqref="AA40"/>
    </sheetView>
  </sheetViews>
  <sheetFormatPr defaultRowHeight="15" x14ac:dyDescent="0.25"/>
  <sheetData>
    <row r="8" spans="29:33" ht="15.75" thickBot="1" x14ac:dyDescent="0.3"/>
    <row r="9" spans="29:33" ht="17.25" thickBot="1" x14ac:dyDescent="0.3">
      <c r="AC9" s="2"/>
      <c r="AD9" s="2"/>
      <c r="AE9" s="2"/>
      <c r="AF9" s="4"/>
      <c r="AG9" s="2"/>
    </row>
    <row r="10" spans="29:33" ht="17.25" thickBot="1" x14ac:dyDescent="0.3">
      <c r="AC10" s="3"/>
      <c r="AD10" s="3"/>
      <c r="AE10" s="3"/>
      <c r="AF10" s="4"/>
      <c r="AG10" s="3"/>
    </row>
    <row r="11" spans="29:33" ht="17.25" thickBot="1" x14ac:dyDescent="0.3">
      <c r="AC11" s="2"/>
      <c r="AD11" s="2"/>
      <c r="AE11" s="2"/>
      <c r="AF11" s="4"/>
      <c r="AG11" s="2"/>
    </row>
    <row r="12" spans="29:33" ht="17.25" thickBot="1" x14ac:dyDescent="0.3">
      <c r="AC12" s="3"/>
      <c r="AD12" s="3"/>
      <c r="AE12" s="3"/>
      <c r="AF12" s="4"/>
      <c r="AG12" s="3"/>
    </row>
    <row r="13" spans="29:33" ht="17.25" thickBot="1" x14ac:dyDescent="0.3">
      <c r="AC13" s="2"/>
      <c r="AD13" s="2"/>
      <c r="AE13" s="2"/>
      <c r="AF13" s="4"/>
      <c r="AG13" s="2"/>
    </row>
    <row r="14" spans="29:33" x14ac:dyDescent="0.25">
      <c r="AG14" s="5"/>
    </row>
    <row r="15" spans="29:33" ht="15.75" thickBot="1" x14ac:dyDescent="0.3"/>
    <row r="16" spans="29:33" ht="17.25" thickBot="1" x14ac:dyDescent="0.3">
      <c r="AC16" s="2">
        <v>1</v>
      </c>
      <c r="AD16" s="2" t="s">
        <v>47</v>
      </c>
      <c r="AE16" s="2">
        <v>15.35</v>
      </c>
      <c r="AF16" s="4">
        <f>AE16*10.764</f>
        <v>165.22739999999999</v>
      </c>
      <c r="AG16" s="2">
        <v>1</v>
      </c>
    </row>
    <row r="17" spans="29:33" ht="17.25" thickBot="1" x14ac:dyDescent="0.3">
      <c r="AC17" s="3">
        <v>2</v>
      </c>
      <c r="AD17" s="3" t="s">
        <v>47</v>
      </c>
      <c r="AE17" s="3">
        <v>28.93</v>
      </c>
      <c r="AF17" s="4">
        <f t="shared" ref="AF17:AF25" si="0">AE17*10.764</f>
        <v>311.40251999999998</v>
      </c>
      <c r="AG17" s="3">
        <v>1</v>
      </c>
    </row>
    <row r="18" spans="29:33" ht="17.25" thickBot="1" x14ac:dyDescent="0.3">
      <c r="AC18" s="2">
        <v>3</v>
      </c>
      <c r="AD18" s="2" t="s">
        <v>47</v>
      </c>
      <c r="AE18" s="2">
        <v>33.35</v>
      </c>
      <c r="AF18" s="4">
        <f t="shared" si="0"/>
        <v>358.9794</v>
      </c>
      <c r="AG18" s="2">
        <v>2</v>
      </c>
    </row>
    <row r="19" spans="29:33" ht="17.25" thickBot="1" x14ac:dyDescent="0.3">
      <c r="AC19" s="3">
        <v>4</v>
      </c>
      <c r="AD19" s="3" t="s">
        <v>47</v>
      </c>
      <c r="AE19" s="3">
        <v>39.9</v>
      </c>
      <c r="AF19" s="4">
        <f t="shared" si="0"/>
        <v>429.48359999999997</v>
      </c>
      <c r="AG19" s="3">
        <v>1</v>
      </c>
    </row>
    <row r="20" spans="29:33" ht="17.25" thickBot="1" x14ac:dyDescent="0.3">
      <c r="AC20" s="3">
        <v>6</v>
      </c>
      <c r="AD20" s="3" t="s">
        <v>32</v>
      </c>
      <c r="AE20" s="3">
        <v>55.35</v>
      </c>
      <c r="AF20" s="4">
        <f t="shared" si="0"/>
        <v>595.78739999999993</v>
      </c>
      <c r="AG20" s="3">
        <v>13</v>
      </c>
    </row>
    <row r="21" spans="29:33" ht="17.25" thickBot="1" x14ac:dyDescent="0.3">
      <c r="AC21" s="2">
        <v>7</v>
      </c>
      <c r="AD21" s="2" t="s">
        <v>32</v>
      </c>
      <c r="AE21" s="2">
        <v>55.42</v>
      </c>
      <c r="AF21" s="4">
        <f t="shared" si="0"/>
        <v>596.54088000000002</v>
      </c>
      <c r="AG21" s="2">
        <v>12</v>
      </c>
    </row>
    <row r="22" spans="29:33" ht="17.25" thickBot="1" x14ac:dyDescent="0.3">
      <c r="AC22" s="3">
        <v>8</v>
      </c>
      <c r="AD22" s="3" t="s">
        <v>15</v>
      </c>
      <c r="AE22" s="3">
        <v>69.02</v>
      </c>
      <c r="AF22" s="4">
        <f t="shared" si="0"/>
        <v>742.9312799999999</v>
      </c>
      <c r="AG22" s="3">
        <v>7</v>
      </c>
    </row>
    <row r="23" spans="29:33" ht="17.25" thickBot="1" x14ac:dyDescent="0.3">
      <c r="AC23" s="2">
        <v>9</v>
      </c>
      <c r="AD23" s="2" t="s">
        <v>15</v>
      </c>
      <c r="AE23" s="2">
        <v>71.14</v>
      </c>
      <c r="AF23" s="4">
        <f t="shared" si="0"/>
        <v>765.75095999999996</v>
      </c>
      <c r="AG23" s="2">
        <v>4</v>
      </c>
    </row>
    <row r="24" spans="29:33" ht="17.25" thickBot="1" x14ac:dyDescent="0.3">
      <c r="AC24" s="3">
        <v>10</v>
      </c>
      <c r="AD24" s="3" t="s">
        <v>15</v>
      </c>
      <c r="AE24" s="3">
        <v>75.209999999999994</v>
      </c>
      <c r="AF24" s="4">
        <f t="shared" si="0"/>
        <v>809.56043999999986</v>
      </c>
      <c r="AG24" s="3">
        <v>13</v>
      </c>
    </row>
    <row r="25" spans="29:33" ht="17.25" thickBot="1" x14ac:dyDescent="0.3">
      <c r="AC25" s="2">
        <v>11</v>
      </c>
      <c r="AD25" s="2" t="s">
        <v>15</v>
      </c>
      <c r="AE25" s="2">
        <v>78.680000000000007</v>
      </c>
      <c r="AF25" s="4">
        <f t="shared" si="0"/>
        <v>846.91152</v>
      </c>
      <c r="AG25" s="2">
        <v>11</v>
      </c>
    </row>
    <row r="26" spans="29:33" x14ac:dyDescent="0.25">
      <c r="AG26" s="5">
        <f>SUM(AG16:AG25)</f>
        <v>65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7"/>
  <sheetViews>
    <sheetView topLeftCell="A7" zoomScale="130" zoomScaleNormal="130" workbookViewId="0">
      <selection activeCell="G25" sqref="G25:G30"/>
    </sheetView>
  </sheetViews>
  <sheetFormatPr defaultRowHeight="15" x14ac:dyDescent="0.25"/>
  <sheetData>
    <row r="1" spans="1:7" x14ac:dyDescent="0.25">
      <c r="A1" s="5" t="s">
        <v>34</v>
      </c>
    </row>
    <row r="2" spans="1:7" x14ac:dyDescent="0.25">
      <c r="A2" t="s">
        <v>33</v>
      </c>
      <c r="B2">
        <v>1</v>
      </c>
      <c r="C2" t="s">
        <v>13</v>
      </c>
      <c r="D2">
        <v>71.86</v>
      </c>
      <c r="E2" s="4">
        <f>D2*10.764</f>
        <v>773.50103999999999</v>
      </c>
      <c r="F2" s="10">
        <v>847</v>
      </c>
      <c r="G2" s="4">
        <f>F2-E2</f>
        <v>73.498960000000011</v>
      </c>
    </row>
    <row r="3" spans="1:7" x14ac:dyDescent="0.25">
      <c r="B3">
        <v>2</v>
      </c>
      <c r="C3" t="s">
        <v>13</v>
      </c>
      <c r="D3">
        <v>68.680000000000007</v>
      </c>
      <c r="E3" s="4">
        <f t="shared" ref="E3:E5" si="0">D3*10.764</f>
        <v>739.27152000000001</v>
      </c>
      <c r="F3" s="62">
        <v>810</v>
      </c>
      <c r="G3" s="4">
        <f t="shared" ref="G3:G5" si="1">F3-E3</f>
        <v>70.72847999999999</v>
      </c>
    </row>
    <row r="4" spans="1:7" x14ac:dyDescent="0.25">
      <c r="B4">
        <v>3</v>
      </c>
      <c r="C4" t="s">
        <v>35</v>
      </c>
      <c r="D4">
        <v>26.24</v>
      </c>
      <c r="E4" s="4">
        <f t="shared" si="0"/>
        <v>282.44735999999995</v>
      </c>
      <c r="F4" s="62">
        <v>311</v>
      </c>
      <c r="G4" s="4">
        <f t="shared" si="1"/>
        <v>28.552640000000054</v>
      </c>
    </row>
    <row r="5" spans="1:7" x14ac:dyDescent="0.25">
      <c r="B5">
        <v>4</v>
      </c>
      <c r="C5" t="s">
        <v>35</v>
      </c>
      <c r="D5">
        <v>30.47</v>
      </c>
      <c r="E5" s="4">
        <f t="shared" si="0"/>
        <v>327.97907999999995</v>
      </c>
      <c r="F5" s="62">
        <v>359</v>
      </c>
      <c r="G5" s="4">
        <f t="shared" si="1"/>
        <v>31.020920000000046</v>
      </c>
    </row>
    <row r="7" spans="1:7" x14ac:dyDescent="0.25">
      <c r="A7" s="5" t="s">
        <v>36</v>
      </c>
    </row>
    <row r="8" spans="1:7" x14ac:dyDescent="0.25">
      <c r="A8" t="s">
        <v>37</v>
      </c>
      <c r="B8">
        <v>1</v>
      </c>
      <c r="C8" t="s">
        <v>13</v>
      </c>
      <c r="D8">
        <v>71.86</v>
      </c>
      <c r="E8" s="4">
        <f>D8*10.764</f>
        <v>773.50103999999999</v>
      </c>
    </row>
    <row r="9" spans="1:7" x14ac:dyDescent="0.25">
      <c r="B9">
        <v>2</v>
      </c>
      <c r="C9" t="s">
        <v>13</v>
      </c>
      <c r="D9">
        <v>68.680000000000007</v>
      </c>
      <c r="E9" s="4">
        <f t="shared" ref="E9:E13" si="2">D9*10.764</f>
        <v>739.27152000000001</v>
      </c>
    </row>
    <row r="10" spans="1:7" x14ac:dyDescent="0.25">
      <c r="B10">
        <v>3</v>
      </c>
      <c r="C10" t="s">
        <v>38</v>
      </c>
      <c r="D10">
        <v>35.28</v>
      </c>
      <c r="E10" s="4">
        <f t="shared" si="2"/>
        <v>379.75391999999999</v>
      </c>
    </row>
    <row r="11" spans="1:7" x14ac:dyDescent="0.25">
      <c r="B11">
        <v>4</v>
      </c>
      <c r="C11" t="s">
        <v>35</v>
      </c>
      <c r="D11">
        <v>30.47</v>
      </c>
      <c r="E11" s="4">
        <f t="shared" si="2"/>
        <v>327.97907999999995</v>
      </c>
    </row>
    <row r="12" spans="1:7" x14ac:dyDescent="0.25">
      <c r="B12">
        <v>5</v>
      </c>
      <c r="C12" t="s">
        <v>38</v>
      </c>
      <c r="D12">
        <v>50.62</v>
      </c>
      <c r="E12" s="4">
        <f t="shared" si="2"/>
        <v>544.87367999999992</v>
      </c>
    </row>
    <row r="13" spans="1:7" x14ac:dyDescent="0.25">
      <c r="B13">
        <v>6</v>
      </c>
      <c r="C13" t="s">
        <v>13</v>
      </c>
      <c r="D13">
        <v>65.319999999999993</v>
      </c>
      <c r="E13" s="4">
        <f t="shared" si="2"/>
        <v>703.10447999999985</v>
      </c>
    </row>
    <row r="15" spans="1:7" x14ac:dyDescent="0.25">
      <c r="A15" t="s">
        <v>39</v>
      </c>
    </row>
    <row r="16" spans="1:7" x14ac:dyDescent="0.25">
      <c r="A16" s="9" t="s">
        <v>37</v>
      </c>
      <c r="B16">
        <v>1</v>
      </c>
      <c r="C16" t="s">
        <v>13</v>
      </c>
      <c r="D16">
        <v>71.86</v>
      </c>
      <c r="E16" s="4">
        <f>D16*10.764</f>
        <v>773.50103999999999</v>
      </c>
      <c r="F16" s="10"/>
    </row>
    <row r="17" spans="1:7" x14ac:dyDescent="0.25">
      <c r="B17">
        <v>2</v>
      </c>
      <c r="C17" t="s">
        <v>13</v>
      </c>
      <c r="D17">
        <v>68.680000000000007</v>
      </c>
      <c r="E17" s="4">
        <f t="shared" ref="E17:E22" si="3">D17*10.764</f>
        <v>739.27152000000001</v>
      </c>
      <c r="F17" s="10"/>
    </row>
    <row r="18" spans="1:7" x14ac:dyDescent="0.25">
      <c r="B18">
        <v>3</v>
      </c>
      <c r="C18" t="s">
        <v>13</v>
      </c>
      <c r="D18">
        <v>63.23</v>
      </c>
      <c r="E18" s="4">
        <f t="shared" si="3"/>
        <v>680.60771999999997</v>
      </c>
      <c r="F18" s="10"/>
    </row>
    <row r="19" spans="1:7" x14ac:dyDescent="0.25">
      <c r="B19">
        <v>4</v>
      </c>
      <c r="C19" s="9" t="s">
        <v>40</v>
      </c>
      <c r="D19" s="9">
        <v>14.1</v>
      </c>
      <c r="E19" s="30">
        <f t="shared" si="3"/>
        <v>151.77239999999998</v>
      </c>
      <c r="F19" s="10"/>
    </row>
    <row r="20" spans="1:7" x14ac:dyDescent="0.25">
      <c r="C20" s="9" t="s">
        <v>35</v>
      </c>
      <c r="D20" s="9">
        <v>23.64</v>
      </c>
      <c r="E20" s="30">
        <f t="shared" si="3"/>
        <v>254.46096</v>
      </c>
      <c r="F20" s="10"/>
    </row>
    <row r="21" spans="1:7" x14ac:dyDescent="0.25">
      <c r="B21">
        <v>5</v>
      </c>
      <c r="C21" t="s">
        <v>38</v>
      </c>
      <c r="D21">
        <v>50.62</v>
      </c>
      <c r="E21" s="4">
        <f t="shared" si="3"/>
        <v>544.87367999999992</v>
      </c>
      <c r="F21" s="10"/>
    </row>
    <row r="22" spans="1:7" x14ac:dyDescent="0.25">
      <c r="B22">
        <v>6</v>
      </c>
      <c r="C22" t="s">
        <v>13</v>
      </c>
      <c r="D22">
        <v>65.319999999999993</v>
      </c>
      <c r="E22" s="4">
        <f t="shared" si="3"/>
        <v>703.10447999999985</v>
      </c>
    </row>
    <row r="24" spans="1:7" x14ac:dyDescent="0.25">
      <c r="A24" s="5" t="s">
        <v>41</v>
      </c>
    </row>
    <row r="25" spans="1:7" ht="19.5" customHeight="1" x14ac:dyDescent="0.25">
      <c r="A25" t="s">
        <v>37</v>
      </c>
      <c r="B25">
        <v>1</v>
      </c>
      <c r="C25" t="s">
        <v>13</v>
      </c>
      <c r="D25">
        <v>71.86</v>
      </c>
      <c r="E25" s="4">
        <f>D25*10.764</f>
        <v>773.50103999999999</v>
      </c>
      <c r="F25" s="10">
        <v>847</v>
      </c>
      <c r="G25" s="4">
        <f>F25-E25</f>
        <v>73.498960000000011</v>
      </c>
    </row>
    <row r="26" spans="1:7" x14ac:dyDescent="0.25">
      <c r="B26">
        <v>2</v>
      </c>
      <c r="C26" t="s">
        <v>13</v>
      </c>
      <c r="D26">
        <v>68.680000000000007</v>
      </c>
      <c r="E26" s="4">
        <f t="shared" ref="E26:E30" si="4">D26*10.764</f>
        <v>739.27152000000001</v>
      </c>
      <c r="F26" s="62">
        <v>810</v>
      </c>
      <c r="G26" s="4">
        <f t="shared" ref="G26:G30" si="5">F26-E26</f>
        <v>70.72847999999999</v>
      </c>
    </row>
    <row r="27" spans="1:7" x14ac:dyDescent="0.25">
      <c r="B27">
        <v>3</v>
      </c>
      <c r="C27" t="s">
        <v>13</v>
      </c>
      <c r="D27">
        <v>63.23</v>
      </c>
      <c r="E27" s="4">
        <f t="shared" si="4"/>
        <v>680.60771999999997</v>
      </c>
      <c r="F27" s="62">
        <v>743</v>
      </c>
      <c r="G27" s="4">
        <f t="shared" si="5"/>
        <v>62.392280000000028</v>
      </c>
    </row>
    <row r="28" spans="1:7" x14ac:dyDescent="0.25">
      <c r="B28">
        <v>4</v>
      </c>
      <c r="C28" t="s">
        <v>38</v>
      </c>
      <c r="D28">
        <v>50.62</v>
      </c>
      <c r="E28" s="4">
        <f t="shared" si="4"/>
        <v>544.87367999999992</v>
      </c>
      <c r="F28" s="62">
        <v>596</v>
      </c>
      <c r="G28" s="4">
        <f t="shared" si="5"/>
        <v>51.126320000000078</v>
      </c>
    </row>
    <row r="29" spans="1:7" x14ac:dyDescent="0.25">
      <c r="B29">
        <v>5</v>
      </c>
      <c r="C29" t="s">
        <v>38</v>
      </c>
      <c r="D29">
        <v>50.62</v>
      </c>
      <c r="E29" s="4">
        <f t="shared" si="4"/>
        <v>544.87367999999992</v>
      </c>
      <c r="F29" s="62">
        <v>597</v>
      </c>
      <c r="G29" s="4">
        <f t="shared" si="5"/>
        <v>52.126320000000078</v>
      </c>
    </row>
    <row r="30" spans="1:7" x14ac:dyDescent="0.25">
      <c r="B30">
        <v>6</v>
      </c>
      <c r="C30" t="s">
        <v>13</v>
      </c>
      <c r="D30">
        <v>65.319999999999993</v>
      </c>
      <c r="E30" s="4">
        <f t="shared" si="4"/>
        <v>703.10447999999985</v>
      </c>
      <c r="F30" s="62">
        <v>766</v>
      </c>
      <c r="G30" s="4">
        <f t="shared" si="5"/>
        <v>62.895520000000147</v>
      </c>
    </row>
    <row r="32" spans="1:7" x14ac:dyDescent="0.25">
      <c r="A32" s="5" t="s">
        <v>42</v>
      </c>
    </row>
    <row r="33" spans="1:5" x14ac:dyDescent="0.25">
      <c r="A33" t="s">
        <v>43</v>
      </c>
      <c r="B33">
        <v>1</v>
      </c>
      <c r="C33" t="s">
        <v>13</v>
      </c>
      <c r="D33">
        <v>71.86</v>
      </c>
      <c r="E33" s="4">
        <f>D33*10.764</f>
        <v>773.50103999999999</v>
      </c>
    </row>
    <row r="34" spans="1:5" x14ac:dyDescent="0.25">
      <c r="B34">
        <v>2</v>
      </c>
      <c r="C34" t="s">
        <v>13</v>
      </c>
      <c r="D34">
        <v>68.680000000000007</v>
      </c>
      <c r="E34" s="4">
        <f t="shared" ref="E34:E38" si="6">D34*10.764</f>
        <v>739.27152000000001</v>
      </c>
    </row>
    <row r="35" spans="1:5" x14ac:dyDescent="0.25">
      <c r="B35">
        <v>3</v>
      </c>
      <c r="C35" t="s">
        <v>13</v>
      </c>
      <c r="D35">
        <v>63.23</v>
      </c>
      <c r="E35" s="4">
        <f t="shared" si="6"/>
        <v>680.60771999999997</v>
      </c>
    </row>
    <row r="36" spans="1:5" x14ac:dyDescent="0.25">
      <c r="B36">
        <v>4</v>
      </c>
      <c r="C36" t="s">
        <v>38</v>
      </c>
      <c r="D36">
        <v>50.62</v>
      </c>
      <c r="E36" s="4">
        <f t="shared" si="6"/>
        <v>544.87367999999992</v>
      </c>
    </row>
    <row r="37" spans="1:5" ht="19.5" customHeight="1" x14ac:dyDescent="0.25">
      <c r="B37">
        <v>5</v>
      </c>
      <c r="C37" t="s">
        <v>44</v>
      </c>
      <c r="D37">
        <v>0</v>
      </c>
      <c r="E37" s="4">
        <f t="shared" si="6"/>
        <v>0</v>
      </c>
    </row>
    <row r="38" spans="1:5" x14ac:dyDescent="0.25">
      <c r="B38">
        <v>6</v>
      </c>
      <c r="C38" t="s">
        <v>44</v>
      </c>
      <c r="D38">
        <v>0</v>
      </c>
      <c r="E38" s="4">
        <f t="shared" si="6"/>
        <v>0</v>
      </c>
    </row>
    <row r="53" ht="21.75" customHeight="1" x14ac:dyDescent="0.25"/>
    <row r="65" ht="24.75" customHeight="1" x14ac:dyDescent="0.25"/>
    <row r="77" ht="23.25" customHeight="1" x14ac:dyDescent="0.25"/>
  </sheetData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8A97-B405-43D9-98F8-7FA94480B65F}">
  <dimension ref="A1:P41"/>
  <sheetViews>
    <sheetView topLeftCell="B1" zoomScale="130" zoomScaleNormal="130" workbookViewId="0">
      <selection activeCell="K5" sqref="K5"/>
    </sheetView>
  </sheetViews>
  <sheetFormatPr defaultRowHeight="15" x14ac:dyDescent="0.25"/>
  <cols>
    <col min="3" max="3" width="10.42578125" customWidth="1"/>
    <col min="4" max="4" width="14.28515625" bestFit="1" customWidth="1"/>
    <col min="5" max="5" width="14.28515625" customWidth="1"/>
    <col min="6" max="6" width="14.28515625" bestFit="1" customWidth="1"/>
    <col min="7" max="7" width="16.5703125" customWidth="1"/>
    <col min="8" max="8" width="13.85546875" customWidth="1"/>
    <col min="10" max="10" width="18.5703125" style="9" customWidth="1"/>
    <col min="11" max="11" width="14.28515625" bestFit="1" customWidth="1"/>
    <col min="13" max="13" width="10" bestFit="1" customWidth="1"/>
  </cols>
  <sheetData>
    <row r="1" spans="1:16" x14ac:dyDescent="0.25">
      <c r="N1" s="1"/>
      <c r="O1" s="1"/>
      <c r="P1" s="1"/>
    </row>
    <row r="2" spans="1:16" x14ac:dyDescent="0.25">
      <c r="B2" s="7" t="s">
        <v>51</v>
      </c>
      <c r="N2" s="1"/>
      <c r="O2" s="1"/>
      <c r="P2" s="1"/>
    </row>
    <row r="3" spans="1:16" x14ac:dyDescent="0.25">
      <c r="D3" s="4"/>
      <c r="F3" s="18"/>
      <c r="K3" s="18"/>
      <c r="N3" s="1"/>
      <c r="O3" s="1"/>
      <c r="P3" s="1"/>
    </row>
    <row r="4" spans="1:16" x14ac:dyDescent="0.25">
      <c r="A4" t="s">
        <v>16</v>
      </c>
      <c r="B4" s="21" t="s">
        <v>17</v>
      </c>
      <c r="C4" s="21" t="s">
        <v>18</v>
      </c>
      <c r="D4" s="21" t="s">
        <v>20</v>
      </c>
      <c r="E4" s="21" t="s">
        <v>21</v>
      </c>
      <c r="F4" s="22" t="s">
        <v>19</v>
      </c>
      <c r="G4" s="23" t="s">
        <v>8</v>
      </c>
      <c r="H4" s="21"/>
      <c r="I4" s="21"/>
      <c r="J4" s="28"/>
      <c r="K4" s="22"/>
      <c r="M4" s="19"/>
      <c r="N4" s="1"/>
      <c r="O4" s="1"/>
      <c r="P4" s="1"/>
    </row>
    <row r="5" spans="1:16" x14ac:dyDescent="0.25">
      <c r="A5" s="8">
        <v>1</v>
      </c>
      <c r="B5" s="24">
        <v>1702</v>
      </c>
      <c r="C5" s="24"/>
      <c r="D5" s="24"/>
      <c r="E5" s="25">
        <v>913</v>
      </c>
      <c r="F5" s="26">
        <f>G5/E5</f>
        <v>24969.331872946332</v>
      </c>
      <c r="G5" s="24">
        <v>22797000</v>
      </c>
      <c r="H5" s="21">
        <v>1367900</v>
      </c>
      <c r="I5" s="21">
        <v>30000</v>
      </c>
      <c r="J5" s="63">
        <f>G5+H5+I5</f>
        <v>24194900</v>
      </c>
      <c r="K5" s="27">
        <f>J5/E5</f>
        <v>26500.438116100766</v>
      </c>
      <c r="N5" s="1"/>
      <c r="O5" s="1"/>
      <c r="P5" s="1"/>
    </row>
    <row r="6" spans="1:16" x14ac:dyDescent="0.25">
      <c r="A6" s="8">
        <v>2</v>
      </c>
      <c r="B6" s="24"/>
      <c r="C6" s="24"/>
      <c r="D6" s="24"/>
      <c r="E6" s="25"/>
      <c r="F6" s="26" t="e">
        <f>G6/E6</f>
        <v>#DIV/0!</v>
      </c>
      <c r="G6" s="24"/>
      <c r="H6" s="21"/>
      <c r="I6" s="21">
        <v>30000</v>
      </c>
      <c r="J6" s="28">
        <f>G6+H6+I6</f>
        <v>30000</v>
      </c>
      <c r="K6" s="27" t="e">
        <f>J6/E6</f>
        <v>#DIV/0!</v>
      </c>
      <c r="N6" s="1"/>
      <c r="O6" s="1"/>
      <c r="P6" s="1"/>
    </row>
    <row r="7" spans="1:16" x14ac:dyDescent="0.25">
      <c r="A7" s="8">
        <v>3</v>
      </c>
      <c r="B7" s="24"/>
      <c r="C7" s="24"/>
      <c r="D7" s="24"/>
      <c r="E7" s="25"/>
      <c r="F7" s="26" t="e">
        <f>G7/E7</f>
        <v>#DIV/0!</v>
      </c>
      <c r="G7" s="21"/>
      <c r="H7" s="21"/>
      <c r="I7" s="21">
        <v>30000</v>
      </c>
      <c r="J7" s="28">
        <f>G7+H7+I7</f>
        <v>30000</v>
      </c>
      <c r="K7" s="27" t="e">
        <f>J7/E7</f>
        <v>#DIV/0!</v>
      </c>
      <c r="N7" s="1"/>
      <c r="O7" s="1"/>
      <c r="P7" s="1"/>
    </row>
    <row r="8" spans="1:16" x14ac:dyDescent="0.25">
      <c r="A8" s="8">
        <v>4</v>
      </c>
      <c r="B8" s="24"/>
      <c r="C8" s="24"/>
      <c r="D8" s="24"/>
      <c r="E8" s="25"/>
      <c r="F8" s="26" t="e">
        <f t="shared" ref="F8:F15" si="0">G8/E8</f>
        <v>#DIV/0!</v>
      </c>
      <c r="G8" s="24"/>
      <c r="H8" s="21"/>
      <c r="I8" s="21">
        <v>30000</v>
      </c>
      <c r="J8" s="28">
        <f t="shared" ref="J8:J15" si="1">G8+H8+I8</f>
        <v>30000</v>
      </c>
      <c r="K8" s="27" t="e">
        <f t="shared" ref="K8:K15" si="2">J8/E8</f>
        <v>#DIV/0!</v>
      </c>
      <c r="N8" s="1"/>
      <c r="O8" s="1"/>
      <c r="P8" s="1"/>
    </row>
    <row r="9" spans="1:16" x14ac:dyDescent="0.25">
      <c r="A9" s="8">
        <v>5</v>
      </c>
      <c r="B9" s="24"/>
      <c r="C9" s="24"/>
      <c r="D9" s="24"/>
      <c r="E9" s="25"/>
      <c r="F9" s="26" t="e">
        <f t="shared" si="0"/>
        <v>#DIV/0!</v>
      </c>
      <c r="G9" s="24"/>
      <c r="H9" s="21"/>
      <c r="I9" s="21">
        <v>30000</v>
      </c>
      <c r="J9" s="28">
        <f t="shared" si="1"/>
        <v>30000</v>
      </c>
      <c r="K9" s="27" t="e">
        <f t="shared" si="2"/>
        <v>#DIV/0!</v>
      </c>
      <c r="N9" s="1"/>
      <c r="O9" s="1"/>
      <c r="P9" s="1"/>
    </row>
    <row r="10" spans="1:16" x14ac:dyDescent="0.25">
      <c r="A10" s="8">
        <v>6</v>
      </c>
      <c r="B10" s="24"/>
      <c r="C10" s="24"/>
      <c r="D10" s="24"/>
      <c r="E10" s="25"/>
      <c r="F10" s="26" t="e">
        <f t="shared" si="0"/>
        <v>#DIV/0!</v>
      </c>
      <c r="G10" s="24"/>
      <c r="H10" s="21"/>
      <c r="I10" s="21">
        <v>30000</v>
      </c>
      <c r="J10" s="28">
        <f t="shared" si="1"/>
        <v>30000</v>
      </c>
      <c r="K10" s="27" t="e">
        <f t="shared" si="2"/>
        <v>#DIV/0!</v>
      </c>
      <c r="L10" s="1"/>
      <c r="M10" s="1"/>
      <c r="N10" s="1"/>
      <c r="O10" s="1"/>
      <c r="P10" s="1"/>
    </row>
    <row r="11" spans="1:16" x14ac:dyDescent="0.25">
      <c r="A11" s="8">
        <v>7</v>
      </c>
      <c r="B11" s="24"/>
      <c r="C11" s="24"/>
      <c r="D11" s="24"/>
      <c r="E11" s="25"/>
      <c r="F11" s="26" t="e">
        <f t="shared" si="0"/>
        <v>#DIV/0!</v>
      </c>
      <c r="G11" s="24"/>
      <c r="H11" s="21"/>
      <c r="I11" s="21">
        <v>30000</v>
      </c>
      <c r="J11" s="28">
        <f t="shared" si="1"/>
        <v>30000</v>
      </c>
      <c r="K11" s="27" t="e">
        <f t="shared" si="2"/>
        <v>#DIV/0!</v>
      </c>
      <c r="L11" s="1"/>
      <c r="M11" s="1"/>
      <c r="N11" s="1"/>
      <c r="O11" s="1"/>
      <c r="P11" s="1"/>
    </row>
    <row r="12" spans="1:16" x14ac:dyDescent="0.25">
      <c r="A12" s="8">
        <v>8</v>
      </c>
      <c r="B12" s="24"/>
      <c r="C12" s="24"/>
      <c r="D12" s="24"/>
      <c r="E12" s="25"/>
      <c r="F12" s="26" t="e">
        <f t="shared" si="0"/>
        <v>#DIV/0!</v>
      </c>
      <c r="G12" s="24"/>
      <c r="H12" s="21"/>
      <c r="I12" s="21">
        <v>30000</v>
      </c>
      <c r="J12" s="28">
        <f t="shared" si="1"/>
        <v>30000</v>
      </c>
      <c r="K12" s="27" t="e">
        <f t="shared" si="2"/>
        <v>#DIV/0!</v>
      </c>
      <c r="L12" s="1"/>
      <c r="M12" s="1"/>
      <c r="N12" s="1"/>
      <c r="O12" s="1"/>
      <c r="P12" s="1"/>
    </row>
    <row r="13" spans="1:16" x14ac:dyDescent="0.25">
      <c r="A13" s="8">
        <v>9</v>
      </c>
      <c r="B13" s="24"/>
      <c r="C13" s="24"/>
      <c r="D13" s="24"/>
      <c r="E13" s="25"/>
      <c r="F13" s="26" t="e">
        <f t="shared" si="0"/>
        <v>#DIV/0!</v>
      </c>
      <c r="G13" s="24"/>
      <c r="H13" s="21"/>
      <c r="I13" s="21">
        <v>30000</v>
      </c>
      <c r="J13" s="28">
        <f t="shared" si="1"/>
        <v>30000</v>
      </c>
      <c r="K13" s="27" t="e">
        <f t="shared" si="2"/>
        <v>#DIV/0!</v>
      </c>
      <c r="L13" s="1"/>
      <c r="M13" s="1"/>
      <c r="N13" s="1"/>
      <c r="O13" s="1"/>
      <c r="P13" s="1"/>
    </row>
    <row r="14" spans="1:16" x14ac:dyDescent="0.25">
      <c r="A14" s="8">
        <v>10</v>
      </c>
      <c r="B14" s="24"/>
      <c r="C14" s="24"/>
      <c r="D14" s="24"/>
      <c r="E14" s="25"/>
      <c r="F14" s="26" t="e">
        <f t="shared" si="0"/>
        <v>#DIV/0!</v>
      </c>
      <c r="G14" s="24"/>
      <c r="H14" s="21"/>
      <c r="I14" s="21">
        <v>30000</v>
      </c>
      <c r="J14" s="28">
        <f t="shared" si="1"/>
        <v>30000</v>
      </c>
      <c r="K14" s="27" t="e">
        <f t="shared" si="2"/>
        <v>#DIV/0!</v>
      </c>
      <c r="L14" s="1"/>
      <c r="M14" s="1"/>
      <c r="N14" s="1"/>
      <c r="O14" s="1"/>
      <c r="P14" s="1"/>
    </row>
    <row r="15" spans="1:16" x14ac:dyDescent="0.25">
      <c r="A15" s="8">
        <v>11</v>
      </c>
      <c r="B15" s="24"/>
      <c r="C15" s="24"/>
      <c r="D15" s="24"/>
      <c r="E15" s="25"/>
      <c r="F15" s="26" t="e">
        <f t="shared" si="0"/>
        <v>#DIV/0!</v>
      </c>
      <c r="G15" s="24"/>
      <c r="H15" s="21"/>
      <c r="I15" s="21">
        <v>30000</v>
      </c>
      <c r="J15" s="28">
        <f t="shared" si="1"/>
        <v>30000</v>
      </c>
      <c r="K15" s="27" t="e">
        <f t="shared" si="2"/>
        <v>#DIV/0!</v>
      </c>
      <c r="L15" s="1"/>
      <c r="M15" s="1"/>
      <c r="N15" s="1"/>
      <c r="O15" s="1"/>
      <c r="P15" s="1"/>
    </row>
    <row r="16" spans="1:16" x14ac:dyDescent="0.25">
      <c r="A16" s="8"/>
      <c r="B16" s="24"/>
      <c r="C16" s="24"/>
      <c r="D16" s="24"/>
      <c r="E16" s="25"/>
      <c r="F16" s="26"/>
      <c r="G16" s="24"/>
      <c r="H16" s="21"/>
      <c r="I16" s="21"/>
      <c r="J16" s="28"/>
      <c r="K16" s="27" t="e">
        <f>SUM(K5:K15)</f>
        <v>#DIV/0!</v>
      </c>
    </row>
    <row r="17" spans="1:11" x14ac:dyDescent="0.25">
      <c r="A17" s="8"/>
      <c r="B17" s="24"/>
      <c r="C17" s="24"/>
      <c r="D17" s="24"/>
      <c r="E17" s="25"/>
      <c r="F17" s="26"/>
      <c r="G17" s="24"/>
      <c r="H17" s="21"/>
      <c r="I17" s="21"/>
      <c r="J17" s="28" t="s">
        <v>22</v>
      </c>
      <c r="K17" s="29" t="e">
        <f>K16/A15</f>
        <v>#DIV/0!</v>
      </c>
    </row>
    <row r="18" spans="1:11" x14ac:dyDescent="0.25">
      <c r="A18" s="8"/>
      <c r="B18" s="24"/>
      <c r="C18" s="24"/>
      <c r="D18" s="24"/>
      <c r="E18" s="25"/>
      <c r="F18" s="26"/>
      <c r="G18" s="24"/>
      <c r="H18" s="21"/>
      <c r="I18" s="21"/>
      <c r="J18" s="28"/>
      <c r="K18" s="27"/>
    </row>
    <row r="19" spans="1:11" x14ac:dyDescent="0.25">
      <c r="B19" s="21"/>
      <c r="C19" s="21"/>
      <c r="D19" s="21"/>
      <c r="E19" s="25"/>
      <c r="F19" s="26"/>
      <c r="G19" s="21"/>
      <c r="H19" s="21"/>
      <c r="I19" s="21"/>
      <c r="J19" s="28"/>
      <c r="K19" s="27"/>
    </row>
    <row r="20" spans="1:11" x14ac:dyDescent="0.25">
      <c r="B20" s="21"/>
      <c r="C20" s="21"/>
      <c r="D20" s="21"/>
      <c r="E20" s="25"/>
      <c r="F20" s="26"/>
      <c r="G20" s="21"/>
      <c r="H20" s="21"/>
      <c r="I20" s="21"/>
      <c r="J20" s="28"/>
      <c r="K20" s="27"/>
    </row>
    <row r="21" spans="1:11" x14ac:dyDescent="0.25">
      <c r="B21" s="21"/>
      <c r="C21" s="21"/>
      <c r="D21" s="21"/>
      <c r="E21" s="25"/>
      <c r="F21" s="26"/>
      <c r="G21" s="21"/>
      <c r="H21" s="21"/>
      <c r="I21" s="21"/>
      <c r="J21" s="28"/>
      <c r="K21" s="27"/>
    </row>
    <row r="22" spans="1:11" x14ac:dyDescent="0.25">
      <c r="B22" s="21"/>
      <c r="C22" s="21"/>
      <c r="D22" s="21"/>
      <c r="E22" s="21"/>
      <c r="F22" s="26"/>
      <c r="G22" s="21"/>
      <c r="H22" s="21"/>
      <c r="I22" s="21"/>
      <c r="J22" s="28"/>
      <c r="K22" s="27"/>
    </row>
    <row r="23" spans="1:11" x14ac:dyDescent="0.25">
      <c r="B23" s="21"/>
      <c r="C23" s="21"/>
      <c r="D23" s="21"/>
      <c r="E23" s="21"/>
      <c r="F23" s="26"/>
      <c r="G23" s="21"/>
      <c r="H23" s="21"/>
      <c r="I23" s="21"/>
      <c r="J23" s="28"/>
      <c r="K23" s="27"/>
    </row>
    <row r="24" spans="1:11" x14ac:dyDescent="0.25">
      <c r="B24" s="21"/>
      <c r="C24" s="21"/>
      <c r="D24" s="21"/>
      <c r="E24" s="21"/>
      <c r="F24" s="26"/>
      <c r="G24" s="21"/>
      <c r="H24" s="21"/>
      <c r="I24" s="21"/>
      <c r="J24" s="28"/>
      <c r="K24" s="27"/>
    </row>
    <row r="25" spans="1:11" x14ac:dyDescent="0.25">
      <c r="B25" s="21"/>
      <c r="C25" s="21"/>
      <c r="D25" s="21"/>
      <c r="E25" s="21"/>
      <c r="F25" s="26"/>
      <c r="G25" s="21"/>
      <c r="H25" s="21"/>
      <c r="I25" s="21"/>
      <c r="J25" s="28"/>
      <c r="K25" s="27"/>
    </row>
    <row r="26" spans="1:11" x14ac:dyDescent="0.25">
      <c r="B26" s="21"/>
      <c r="C26" s="21"/>
      <c r="D26" s="21"/>
      <c r="E26" s="21"/>
      <c r="F26" s="26"/>
      <c r="G26" s="21"/>
      <c r="H26" s="21"/>
      <c r="I26" s="21"/>
      <c r="J26" s="28"/>
      <c r="K26" s="27"/>
    </row>
    <row r="27" spans="1:11" x14ac:dyDescent="0.25">
      <c r="B27" s="21"/>
      <c r="C27" s="21"/>
      <c r="D27" s="21"/>
      <c r="E27" s="21"/>
      <c r="F27" s="21"/>
      <c r="G27" s="21"/>
      <c r="H27" s="21"/>
      <c r="I27" s="21"/>
      <c r="J27" s="28"/>
      <c r="K27" s="27"/>
    </row>
    <row r="28" spans="1:11" x14ac:dyDescent="0.25">
      <c r="B28" s="21"/>
      <c r="C28" s="21"/>
      <c r="D28" s="21"/>
      <c r="E28" s="21"/>
      <c r="F28" s="21"/>
      <c r="G28" s="21"/>
      <c r="H28" s="21"/>
      <c r="I28" s="21"/>
      <c r="J28" s="28"/>
      <c r="K28" s="21"/>
    </row>
    <row r="29" spans="1:11" x14ac:dyDescent="0.25">
      <c r="B29" s="21"/>
      <c r="C29" s="21"/>
      <c r="D29" s="21"/>
      <c r="E29" s="21"/>
      <c r="F29" s="21"/>
      <c r="G29" s="21"/>
      <c r="H29" s="21"/>
      <c r="I29" s="21"/>
      <c r="J29" s="28"/>
      <c r="K29" s="21"/>
    </row>
    <row r="30" spans="1:11" x14ac:dyDescent="0.25">
      <c r="B30" s="21"/>
      <c r="C30" s="21"/>
      <c r="D30" s="21"/>
      <c r="E30" s="21"/>
      <c r="F30" s="21"/>
      <c r="G30" s="21"/>
      <c r="H30" s="21"/>
      <c r="I30" s="21"/>
      <c r="J30" s="28"/>
      <c r="K30" s="21"/>
    </row>
    <row r="31" spans="1:11" x14ac:dyDescent="0.25">
      <c r="B31" s="21"/>
      <c r="C31" s="21"/>
      <c r="D31" s="21"/>
      <c r="E31" s="21"/>
      <c r="F31" s="21"/>
      <c r="G31" s="21"/>
      <c r="H31" s="21"/>
      <c r="I31" s="21"/>
      <c r="J31" s="28"/>
      <c r="K31" s="21"/>
    </row>
    <row r="32" spans="1:11" x14ac:dyDescent="0.25">
      <c r="B32" s="21"/>
      <c r="C32" s="21"/>
      <c r="D32" s="21"/>
      <c r="E32" s="21"/>
      <c r="F32" s="21"/>
      <c r="G32" s="21"/>
      <c r="H32" s="21"/>
      <c r="I32" s="21"/>
      <c r="J32" s="28"/>
      <c r="K32" s="21"/>
    </row>
    <row r="33" spans="2:11" x14ac:dyDescent="0.25">
      <c r="B33" s="21"/>
      <c r="C33" s="21"/>
      <c r="D33" s="21"/>
      <c r="E33" s="21"/>
      <c r="F33" s="21"/>
      <c r="G33" s="21"/>
      <c r="H33" s="21"/>
      <c r="I33" s="21"/>
      <c r="J33" s="28"/>
      <c r="K33" s="21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55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55"/>
      <c r="K35" s="16"/>
    </row>
    <row r="36" spans="2:11" x14ac:dyDescent="0.25">
      <c r="B36" s="16"/>
      <c r="C36" s="16"/>
      <c r="D36" s="16"/>
      <c r="E36" s="16"/>
      <c r="F36" s="16"/>
      <c r="G36" s="16"/>
      <c r="H36" s="16"/>
      <c r="I36" s="16"/>
      <c r="J36" s="55"/>
      <c r="K36" s="16"/>
    </row>
    <row r="37" spans="2:11" x14ac:dyDescent="0.25">
      <c r="B37" s="16"/>
      <c r="C37" s="16"/>
      <c r="D37" s="16"/>
      <c r="E37" s="16"/>
      <c r="F37" s="16"/>
      <c r="G37" s="16"/>
      <c r="H37" s="16"/>
      <c r="I37" s="16"/>
      <c r="J37" s="55"/>
      <c r="K37" s="16"/>
    </row>
    <row r="38" spans="2:11" x14ac:dyDescent="0.25">
      <c r="B38" s="16"/>
      <c r="C38" s="16"/>
      <c r="D38" s="16"/>
      <c r="E38" s="16"/>
      <c r="F38" s="16"/>
      <c r="G38" s="16"/>
      <c r="H38" s="16"/>
      <c r="I38" s="16"/>
      <c r="J38" s="55"/>
      <c r="K38" s="16"/>
    </row>
    <row r="39" spans="2:11" x14ac:dyDescent="0.25">
      <c r="B39" s="16"/>
      <c r="C39" s="16"/>
      <c r="D39" s="16"/>
      <c r="E39" s="16"/>
      <c r="F39" s="16"/>
      <c r="G39" s="16"/>
      <c r="H39" s="16"/>
      <c r="I39" s="16"/>
      <c r="J39" s="55"/>
      <c r="K39" s="16"/>
    </row>
    <row r="40" spans="2:11" x14ac:dyDescent="0.25">
      <c r="B40" s="16"/>
      <c r="C40" s="16"/>
      <c r="D40" s="16"/>
      <c r="E40" s="16"/>
      <c r="F40" s="16"/>
      <c r="G40" s="16"/>
      <c r="H40" s="16"/>
      <c r="I40" s="16"/>
      <c r="J40" s="55"/>
      <c r="K40" s="16"/>
    </row>
    <row r="41" spans="2:11" x14ac:dyDescent="0.25">
      <c r="B41" s="16"/>
      <c r="C41" s="16"/>
      <c r="D41" s="16"/>
      <c r="E41" s="16"/>
      <c r="F41" s="16"/>
      <c r="G41" s="16"/>
      <c r="H41" s="16"/>
      <c r="I41" s="16"/>
      <c r="J41" s="55"/>
      <c r="K41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3270C-4B12-4A91-8181-750449DAF6E6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Avalon</vt:lpstr>
      <vt:lpstr>Avalon (Sale)</vt:lpstr>
      <vt:lpstr>Avalon (Rehab)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2024-04-29T12:23:05Z</dcterms:modified>
</cp:coreProperties>
</file>