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hrinivas Shankar Yeddandi\"/>
    </mc:Choice>
  </mc:AlternateContent>
  <xr:revisionPtr revIDLastSave="0" documentId="13_ncr:1_{A4D7DEC8-7611-4314-9048-C222FD36E27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7" i="4" l="1"/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<sst xmlns="http://schemas.openxmlformats.org/spreadsheetml/2006/main" count="130" uniqueCount="88">
  <si>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</si>
  <si>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</si>
  <si>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</si>
  <si>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</si>
  <si>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</si>
  <si>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</si>
  <si>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</si>
  <si>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</si>
  <si>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</si>
  <si>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</si>
  <si>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</si>
  <si>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</si>
  <si>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</si>
  <si>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</si>
  <si>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</si>
  <si>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</si>
  <si>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</si>
  <si>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</si>
  <si>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</si>
  <si>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</si>
  <si>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</si>
  <si>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</si>
  <si>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</si>
  <si>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</si>
  <si>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</si>
  <si>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</si>
  <si>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</si>
  <si>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</si>
  <si>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</si>
  <si>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</si>
  <si>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</si>
  <si>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</si>
  <si>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</si>
  <si>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</si>
  <si>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</si>
  <si>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</si>
  <si>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</si>
  <si>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</si>
  <si>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</si>
  <si>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</si>
  <si>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</si>
  <si>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</si>
  <si>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</si>
  <si>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</si>
  <si>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</si>
  <si>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</si>
  <si>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</si>
  <si>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</si>
  <si>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</si>
  <si>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</si>
  <si>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</si>
  <si>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</si>
  <si>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</si>
  <si>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</si>
  <si>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</si>
  <si>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</si>
  <si>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</si>
  <si>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</si>
  <si>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</si>
  <si>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</si>
  <si>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</si>
  <si>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</si>
  <si>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</si>
  <si>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</si>
  <si>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</si>
  <si>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</si>
  <si>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</si>
  <si>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</si>
  <si>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</si>
  <si>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</si>
  <si>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</si>
  <si>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</si>
  <si>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</si>
  <si>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</si>
  <si>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</si>
  <si>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</si>
  <si>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</si>
  <si>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</si>
  <si>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</si>
  <si>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</si>
  <si>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</si>
  <si>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</si>
  <si>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</si>
  <si>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</si>
  <si>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OC-2011</t>
  </si>
  <si>
    <t>MCA</t>
  </si>
  <si>
    <t>BALC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</si>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</sst>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ACFA0A-E57A-4E7F-925C-55DDFCEF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BD7D60-9B29-478B-831F-E9662898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F4E0F-C87A-4D78-BC2E-E4817E3F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48</xdr:row>
      <xdr:rowOff>39335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E69136-4678-49E5-A928-4656E5F9E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EA4A7-0BE4-48B0-B55D-BC9554A85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279351.86699999997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308751.86699999997</v>
      </c>
      <c r="D9" s="62" t="s">
        <v>62</v>
      </c>
      <c r="E9" s="63">
        <f>C9/10.764</f>
        <v>28683.748327759196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2011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13</v>
      </c>
      <c r="D13" s="69">
        <f>D12-C13</f>
        <v>87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I16" sqref="I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10500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487.5</v>
      </c>
      <c r="D12" s="19"/>
    </row>
    <row r="13" spans="1:6" x14ac:dyDescent="0.25">
      <c r="A13" s="16" t="s">
        <v>22</v>
      </c>
      <c r="B13" s="20"/>
      <c r="C13" s="21">
        <f>C6-C12</f>
        <v>2012.5</v>
      </c>
      <c r="D13" s="19"/>
    </row>
    <row r="14" spans="1:6" x14ac:dyDescent="0.25">
      <c r="A14" s="16" t="s">
        <v>15</v>
      </c>
      <c r="B14" s="20"/>
      <c r="C14" s="21">
        <f>C5</f>
        <v>10500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12512.5</v>
      </c>
      <c r="D16" s="19"/>
    </row>
    <row r="17" spans="1:4" x14ac:dyDescent="0.25">
      <c r="B17" s="25"/>
      <c r="C17" s="26"/>
      <c r="D17" s="19"/>
    </row>
    <row r="18" spans="1:4" x14ac:dyDescent="0.25">
      <c r="A18" s="74" t="str">
        <f>E3</f>
        <v>ACA</v>
      </c>
      <c r="B18" s="7"/>
      <c r="C18" s="31">
        <v>544</v>
      </c>
      <c r="D18" s="19"/>
    </row>
    <row r="19" spans="1:4" x14ac:dyDescent="0.25">
      <c r="A19" s="16" t="s">
        <v>73</v>
      </c>
      <c r="B19" s="6"/>
      <c r="C19" s="32">
        <f>C18*C16</f>
        <v>6806800</v>
      </c>
      <c r="D19" s="33"/>
    </row>
    <row r="20" spans="1:4" x14ac:dyDescent="0.25">
      <c r="A20" s="16" t="s">
        <v>24</v>
      </c>
      <c r="C20" s="34">
        <f>C19*90%</f>
        <v>6126120</v>
      </c>
      <c r="D20" s="19"/>
    </row>
    <row r="21" spans="1:4" x14ac:dyDescent="0.25">
      <c r="A21" s="16" t="s">
        <v>25</v>
      </c>
      <c r="C21" s="34">
        <f>C19*80%</f>
        <v>5445440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1360000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14180.833333333334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19" sqref="R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670</v>
      </c>
      <c r="C2" s="4">
        <f t="shared" ref="C2:C16" si="1">B2*1.2</f>
        <v>804</v>
      </c>
      <c r="D2" s="4">
        <f t="shared" ref="D2:D16" si="2">C2*1.2</f>
        <v>964.8</v>
      </c>
      <c r="E2" s="5">
        <f t="shared" ref="E2:E16" si="3">R2</f>
        <v>6310000</v>
      </c>
      <c r="F2" s="4">
        <f t="shared" ref="F2:F15" si="4">ROUND((E2/B2),0)</f>
        <v>9418</v>
      </c>
      <c r="G2" s="4">
        <f t="shared" ref="G2:G15" si="5">ROUND((E2/C2),0)</f>
        <v>7848</v>
      </c>
      <c r="H2" s="4">
        <f t="shared" ref="H2:H15" si="6">ROUND((E2/D2),0)</f>
        <v>6540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670</v>
      </c>
      <c r="R2" s="2">
        <v>6310000</v>
      </c>
      <c r="S2" s="2"/>
    </row>
    <row r="3" spans="1:19" x14ac:dyDescent="0.25">
      <c r="A3" s="4">
        <v>2</v>
      </c>
      <c r="B3" s="4">
        <f t="shared" si="0"/>
        <v>700</v>
      </c>
      <c r="C3" s="4">
        <f t="shared" si="1"/>
        <v>840</v>
      </c>
      <c r="D3" s="4">
        <f t="shared" si="2"/>
        <v>1008</v>
      </c>
      <c r="E3" s="5">
        <f t="shared" si="3"/>
        <v>9900000</v>
      </c>
      <c r="F3" s="4">
        <f t="shared" si="4"/>
        <v>14143</v>
      </c>
      <c r="G3" s="4">
        <f t="shared" si="5"/>
        <v>11786</v>
      </c>
      <c r="H3" s="4">
        <f t="shared" si="6"/>
        <v>9821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700</v>
      </c>
      <c r="R3" s="2">
        <v>9900000</v>
      </c>
      <c r="S3" s="2"/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9300000</v>
      </c>
      <c r="F4" s="4">
        <f t="shared" si="4"/>
        <v>12400</v>
      </c>
      <c r="G4" s="4">
        <f t="shared" si="5"/>
        <v>10333</v>
      </c>
      <c r="H4" s="4">
        <f t="shared" si="6"/>
        <v>8611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750</v>
      </c>
      <c r="R4" s="2">
        <v>9300000</v>
      </c>
      <c r="S4" s="2"/>
    </row>
    <row r="5" spans="1:19" x14ac:dyDescent="0.25">
      <c r="A5" s="4">
        <v>4</v>
      </c>
      <c r="B5" s="4">
        <f t="shared" si="0"/>
        <v>741</v>
      </c>
      <c r="C5" s="4">
        <f t="shared" si="1"/>
        <v>889.19999999999993</v>
      </c>
      <c r="D5" s="4">
        <f t="shared" si="2"/>
        <v>1067.04</v>
      </c>
      <c r="E5" s="5">
        <f t="shared" si="3"/>
        <v>9800000</v>
      </c>
      <c r="F5" s="4">
        <f t="shared" si="4"/>
        <v>13225</v>
      </c>
      <c r="G5" s="4">
        <f t="shared" si="5"/>
        <v>11021</v>
      </c>
      <c r="H5" s="4">
        <f t="shared" si="6"/>
        <v>9184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741</v>
      </c>
      <c r="R5" s="2">
        <v>9800000</v>
      </c>
      <c r="S5" s="2"/>
    </row>
    <row r="6" spans="1:19" x14ac:dyDescent="0.25">
      <c r="A6" s="4">
        <v>5</v>
      </c>
      <c r="B6" s="4">
        <f t="shared" si="0"/>
        <v>782</v>
      </c>
      <c r="C6" s="4">
        <f t="shared" si="1"/>
        <v>938.4</v>
      </c>
      <c r="D6" s="4">
        <f t="shared" si="2"/>
        <v>1126.08</v>
      </c>
      <c r="E6" s="5">
        <f t="shared" si="3"/>
        <v>10500000</v>
      </c>
      <c r="F6" s="4">
        <f t="shared" si="4"/>
        <v>13427</v>
      </c>
      <c r="G6" s="4">
        <f t="shared" si="5"/>
        <v>11189</v>
      </c>
      <c r="H6" s="4">
        <f t="shared" si="6"/>
        <v>9324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782</v>
      </c>
      <c r="R6" s="2">
        <v>10500000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 t="s">
        <v>84</v>
      </c>
    </row>
    <row r="25" spans="1:19" s="10" customFormat="1" x14ac:dyDescent="0.25">
      <c r="F25" s="56" t="s">
        <v>85</v>
      </c>
      <c r="G25" s="56">
        <v>527</v>
      </c>
    </row>
    <row r="26" spans="1:19" s="10" customFormat="1" x14ac:dyDescent="0.25">
      <c r="F26" s="56" t="s">
        <v>86</v>
      </c>
      <c r="G26" s="56">
        <v>95</v>
      </c>
    </row>
    <row r="27" spans="1:19" s="10" customFormat="1" x14ac:dyDescent="0.25">
      <c r="F27" s="56" t="s">
        <v>87</v>
      </c>
      <c r="G27" s="56">
        <f>SUM(G25:G26)</f>
        <v>622</v>
      </c>
    </row>
    <row r="28" spans="1:19" s="10" customFormat="1" x14ac:dyDescent="0.25">
      <c r="C28" s="71" t="s">
        <v>74</v>
      </c>
      <c r="D28" s="71"/>
      <c r="F28" s="56" t="s">
        <v>83</v>
      </c>
      <c r="G28" s="56">
        <v>544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v>653</v>
      </c>
      <c r="H29" s="10">
        <f>G29/G28</f>
        <v>1.2003676470588236</v>
      </c>
    </row>
    <row r="30" spans="1:19" s="10" customFormat="1" x14ac:dyDescent="0.25">
      <c r="F30" s="56" t="s">
        <v>72</v>
      </c>
      <c r="G30" s="56">
        <v>10500</v>
      </c>
    </row>
    <row r="31" spans="1:19" s="10" customFormat="1" x14ac:dyDescent="0.25">
      <c r="C31" s="73"/>
      <c r="D31" s="73"/>
      <c r="F31" s="73" t="s">
        <v>73</v>
      </c>
      <c r="G31" s="73">
        <f>G28*G30</f>
        <v>5712000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5140800</v>
      </c>
    </row>
    <row r="33" spans="3:7" s="10" customFormat="1" x14ac:dyDescent="0.25">
      <c r="C33" s="73"/>
      <c r="D33" s="73"/>
      <c r="F33" s="73" t="s">
        <v>25</v>
      </c>
      <c r="G33" s="73">
        <f>G31*80%</f>
        <v>4569600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J54" sqref="J5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2024-04-25T07:13:05Z</dcterms:modified>
</cp:coreProperties>
</file>