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8B03926-4FE9-4ECE-8136-94D2E06687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" l="1"/>
  <c r="C20" i="1"/>
  <c r="C14" i="1"/>
  <c r="C10" i="1"/>
  <c r="C11" i="1" s="1"/>
  <c r="C8" i="1"/>
  <c r="C6" i="1"/>
  <c r="C12" i="1" s="1"/>
  <c r="C13" i="1" s="1"/>
  <c r="C5" i="1"/>
  <c r="E5" i="1"/>
  <c r="B36" i="1"/>
  <c r="B35" i="1"/>
  <c r="B20" i="1"/>
  <c r="G5" i="1"/>
  <c r="F7" i="1"/>
  <c r="F6" i="1"/>
  <c r="F5" i="1"/>
  <c r="G37" i="1"/>
  <c r="H37" i="1" s="1"/>
  <c r="D37" i="1"/>
  <c r="C15" i="1" l="1"/>
  <c r="C17" i="1" s="1"/>
  <c r="D40" i="1"/>
  <c r="J27" i="1"/>
  <c r="C21" i="1" l="1"/>
  <c r="C19" i="1"/>
  <c r="C18" i="1"/>
  <c r="J32" i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<sst xmlns="http://schemas.openxmlformats.org/spreadsheetml/2006/main" count="32" uniqueCount="30">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</sst>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40EF5D-A15C-4347-907F-A9589D94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7783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28</xdr:col>
      <xdr:colOff>297699</xdr:colOff>
      <xdr:row>82</xdr:row>
      <xdr:rowOff>105853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B08F22-61B5-45A4-932B-FDEE3E8D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7366499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11313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3F95A-57AD-4552-A94A-BE45413F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12913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A092A-90CC-4FE9-8FF6-789B70D7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54166</xdr:colOff>
      <xdr:row>42</xdr:row>
      <xdr:rowOff>28574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14C587-992C-46C9-9055-0CDEA539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69366" cy="8029574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7</xdr:row>
      <xdr:rowOff>57150</xdr:rowOff>
    </xdr:from>
    <xdr:to>
      <xdr:col>19</xdr:col>
      <xdr:colOff>346982</xdr:colOff>
      <xdr:row>37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359529-64ED-4199-9609-319DBCF9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4175" y="1390650"/>
          <a:ext cx="5195207" cy="5695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609599</xdr:colOff>
      <xdr:row>0</xdr:row>
      <xdr:rowOff>190499</xdr:rowOff>
    </xdr:from>
    <xdr:to>
      <xdr:col>23</xdr:col>
      <xdr:colOff>581966</xdr:colOff>
      <xdr:row>31</xdr:row>
      <xdr:rowOff>142874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478769-C4EA-4569-858F-505D640C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3999" y="190499"/>
          <a:ext cx="5458767" cy="5857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 t="s">
        <v>29</v>
      </c>
      <c r="B2" s="39">
        <v>402</v>
      </c>
      <c r="C2" s="39">
        <v>402</v>
      </c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10800</v>
      </c>
      <c r="C3" s="40">
        <v>10800</v>
      </c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>
        <v>2600</v>
      </c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8200</v>
      </c>
      <c r="C5" s="40">
        <f>C3-C4</f>
        <v>8200</v>
      </c>
      <c r="D5" s="38"/>
      <c r="E5" s="21">
        <f>425+21</f>
        <v>446</v>
      </c>
      <c r="F5" s="7">
        <f>39.45*10.764</f>
        <v>424.63979999999998</v>
      </c>
      <c r="G5" s="13">
        <f>F7*1.1</f>
        <v>489.95575200000002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>
        <f>C4</f>
        <v>2600</v>
      </c>
      <c r="D6" s="38"/>
      <c r="E6" s="38"/>
      <c r="F6" s="21">
        <f>1.93*10.764</f>
        <v>20.774519999999999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>
        <v>0</v>
      </c>
      <c r="D7" s="46"/>
      <c r="E7" s="53"/>
      <c r="F7" s="38">
        <f>SUM(F5:F6)</f>
        <v>445.41431999999998</v>
      </c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>
        <f>C9-C7</f>
        <v>60</v>
      </c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>
        <v>60</v>
      </c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>
        <f>90*C7/C9</f>
        <v>0</v>
      </c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>
        <f>C10%</f>
        <v>0</v>
      </c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>
        <f>C6*C11</f>
        <v>0</v>
      </c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>
        <f>C6-C12</f>
        <v>2600</v>
      </c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8200</v>
      </c>
      <c r="C14" s="40">
        <f>C5</f>
        <v>8200</v>
      </c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10800</v>
      </c>
      <c r="C15" s="40">
        <f>C14+C13</f>
        <v>10800</v>
      </c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446</v>
      </c>
      <c r="C16" s="33">
        <v>446</v>
      </c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4816800</v>
      </c>
      <c r="C17" s="35">
        <f>C15*C16</f>
        <v>4816800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4335120</v>
      </c>
      <c r="C18" s="35">
        <f>C17*0.9</f>
        <v>4335120</v>
      </c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3853440</v>
      </c>
      <c r="C19" s="35">
        <f>C17*0.8</f>
        <v>3853440</v>
      </c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B4*490</f>
        <v>1274000</v>
      </c>
      <c r="C20" s="37">
        <f>C4*490</f>
        <v>1274000</v>
      </c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12042</v>
      </c>
      <c r="C21" s="37">
        <f>C17*0.03/12</f>
        <v>12042</v>
      </c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425</v>
      </c>
      <c r="D27" s="20"/>
      <c r="E27" s="20"/>
      <c r="F27" s="20">
        <v>4771000</v>
      </c>
      <c r="G27" s="21">
        <f t="shared" ref="G27:G33" si="0">F27/C27</f>
        <v>11225.882352941177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>
        <v>720</v>
      </c>
      <c r="C28" s="50">
        <v>450</v>
      </c>
      <c r="D28" s="20">
        <f>C28*1.1</f>
        <v>495.00000000000006</v>
      </c>
      <c r="E28" s="20"/>
      <c r="F28" s="20">
        <v>4800000</v>
      </c>
      <c r="G28" s="21">
        <f t="shared" si="0"/>
        <v>10666.666666666666</v>
      </c>
      <c r="H28" s="21">
        <f>F28/D28</f>
        <v>9696.9696969696961</v>
      </c>
      <c r="I28" s="21">
        <f t="shared" si="1"/>
        <v>6666.666666666667</v>
      </c>
      <c r="J28" s="20">
        <f t="shared" ref="J28:J32" si="2">D28/C28</f>
        <v>1.1000000000000001</v>
      </c>
      <c r="K28" s="29"/>
    </row>
    <row r="29" spans="1:15" x14ac:dyDescent="0.25">
      <c r="B29" s="50"/>
      <c r="C29" s="50">
        <v>440</v>
      </c>
      <c r="D29" s="20"/>
      <c r="E29" s="20"/>
      <c r="F29" s="20">
        <v>4865000</v>
      </c>
      <c r="G29" s="21">
        <f t="shared" si="0"/>
        <v>11056.818181818182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/>
      <c r="C30" s="50">
        <v>445</v>
      </c>
      <c r="D30" s="20"/>
      <c r="E30" s="20"/>
      <c r="F30" s="21">
        <v>5000000</v>
      </c>
      <c r="G30" s="21">
        <f t="shared" si="0"/>
        <v>11235.955056179775</v>
      </c>
      <c r="H30" s="21" t="e">
        <f t="shared" si="3"/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C31" s="57"/>
      <c r="D31" s="58"/>
      <c r="E31" s="59"/>
      <c r="F31" s="60"/>
      <c r="G31" s="60" t="e">
        <f t="shared" si="0"/>
        <v>#DIV/0!</v>
      </c>
      <c r="H31" s="61" t="e">
        <f t="shared" si="3"/>
        <v>#DIV/0!</v>
      </c>
      <c r="I31" s="51" t="e">
        <f t="shared" si="1"/>
        <v>#DIV/0!</v>
      </c>
      <c r="J31" s="52" t="e">
        <f t="shared" si="2"/>
        <v>#DIV/0!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57.68*10.764</f>
        <v>620.86752000000001</v>
      </c>
      <c r="C35" s="62">
        <v>6508413</v>
      </c>
      <c r="D35" s="59">
        <f t="shared" ref="D35:D40" si="4">C35/B35</f>
        <v>10482.772556696153</v>
      </c>
      <c r="E35" s="59">
        <v>264000</v>
      </c>
      <c r="F35" s="59">
        <v>30000</v>
      </c>
      <c r="G35" s="63">
        <f>F35+E35+C35</f>
        <v>6802413</v>
      </c>
      <c r="H35" s="59">
        <f>G35/B35</f>
        <v>10956.303528327589</v>
      </c>
      <c r="I35" s="13" t="e">
        <f>G35/#REF!</f>
        <v>#REF!</v>
      </c>
      <c r="K35">
        <f>A35+B35</f>
        <v>620.86752000000001</v>
      </c>
      <c r="L35">
        <f>G35/K35</f>
        <v>10956.303528327589</v>
      </c>
    </row>
    <row r="36" spans="1:12" x14ac:dyDescent="0.25">
      <c r="B36" s="62">
        <f>40.92*10.764</f>
        <v>440.46287999999998</v>
      </c>
      <c r="C36" s="17">
        <v>4640910</v>
      </c>
      <c r="D36">
        <f t="shared" si="4"/>
        <v>10536.438394082154</v>
      </c>
      <c r="E36">
        <v>240000</v>
      </c>
      <c r="F36" s="59">
        <v>30000</v>
      </c>
      <c r="G36" s="13">
        <f>F36+E36+C36</f>
        <v>4910910</v>
      </c>
      <c r="H36">
        <f>G36/B36</f>
        <v>11149.429890664112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2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2024-04-25T10:04:02Z</dcterms:modified>
</cp:coreProperties>
</file>