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CD5A117-AC49-4B82-959D-B7BD9168696D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5" l="1"/>
  <c r="H17" i="5"/>
  <c r="E40" i="5"/>
  <c r="E39" i="5"/>
  <c r="N6" i="5"/>
  <c r="B9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B19" i="5" l="1"/>
  <c r="B20" i="5" s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L39" i="5" l="1"/>
  <c r="K39" i="5"/>
  <c r="B8" i="5"/>
  <c r="B13" i="5"/>
  <c r="B14" i="5" s="1"/>
  <c r="B15" i="5" s="1"/>
  <c r="B25" i="5" s="1"/>
  <c r="K41" i="5"/>
  <c r="L41" i="5"/>
  <c r="K40" i="5"/>
  <c r="B23" i="5" l="1"/>
  <c r="B21" i="5"/>
  <c r="B22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<sst xmlns="http://schemas.openxmlformats.org/spreadsheetml/2006/main" count="26" uniqueCount="26">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</sst>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1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1" fillId="0" borderId="1" xfId="0" applyFont="1" applyBorder="1"/>
    <xf numFmtId="0" fontId="1" fillId="0" borderId="0" xfId="0" applyFont="1"/>
    <xf numFmtId="0" fontId="0" fillId="0" borderId="2" xfId="0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2C2AB0-5580-415E-8985-2798BCBF8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42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478444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7FA0A-3D45-49C9-ADBB-D9EA00A64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8444" cy="7935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419839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91A8E-0D41-49BD-95CB-26D38A5A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96639" cy="658269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17</xdr:col>
      <xdr:colOff>438892</xdr:colOff>
      <xdr:row>35</xdr:row>
      <xdr:rowOff>143772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04205C-7B05-49F3-80F0-B0949B8D0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381000"/>
          <a:ext cx="5315692" cy="6430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4"/>
  <sheetViews>
    <sheetView workbookViewId="0">
      <selection activeCell="F25" sqref="F25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4" x14ac:dyDescent="0.25">
      <c r="A3" s="2"/>
      <c r="B3" s="2"/>
      <c r="C3" s="2"/>
      <c r="D3" s="13"/>
    </row>
    <row r="4" spans="1:14" ht="16.5" x14ac:dyDescent="0.3">
      <c r="A4" s="11"/>
      <c r="B4" s="12"/>
      <c r="C4" s="14"/>
      <c r="D4" s="14"/>
    </row>
    <row r="5" spans="1:14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4" ht="16.5" x14ac:dyDescent="0.3">
      <c r="A6" s="3" t="s">
        <v>5</v>
      </c>
      <c r="B6" s="3">
        <v>1998</v>
      </c>
      <c r="C6" s="3"/>
      <c r="D6" s="2"/>
      <c r="I6" s="2">
        <v>1998</v>
      </c>
      <c r="J6" s="2">
        <v>2024</v>
      </c>
      <c r="K6" s="2">
        <f>J6-I6</f>
        <v>26</v>
      </c>
      <c r="L6" s="2">
        <f>K6-60</f>
        <v>-34</v>
      </c>
      <c r="N6">
        <f>2021-23</f>
        <v>1998</v>
      </c>
    </row>
    <row r="7" spans="1:14" ht="16.5" x14ac:dyDescent="0.3">
      <c r="A7" s="3" t="s">
        <v>6</v>
      </c>
      <c r="B7" s="3">
        <f>B5-B6</f>
        <v>26</v>
      </c>
      <c r="C7" s="3"/>
      <c r="D7" s="2"/>
      <c r="I7" s="2"/>
      <c r="J7" s="2"/>
      <c r="K7" s="2"/>
    </row>
    <row r="8" spans="1:14" ht="16.5" x14ac:dyDescent="0.3">
      <c r="A8" s="3"/>
      <c r="B8" s="3">
        <f>B7-60</f>
        <v>-34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4" ht="16.5" x14ac:dyDescent="0.3">
      <c r="A9" s="3" t="s">
        <v>7</v>
      </c>
      <c r="B9" s="5">
        <f>560*2500</f>
        <v>1400000</v>
      </c>
      <c r="C9" s="5"/>
      <c r="D9" s="4"/>
      <c r="H9" s="9"/>
      <c r="I9" s="10"/>
      <c r="J9" s="10">
        <v>560</v>
      </c>
      <c r="K9" s="10"/>
      <c r="L9">
        <f>L8/10.764</f>
        <v>2810.2935711631367</v>
      </c>
    </row>
    <row r="10" spans="1:14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4" ht="16.5" x14ac:dyDescent="0.3">
      <c r="A11" s="3"/>
      <c r="B11" s="3"/>
      <c r="C11" s="3"/>
      <c r="D11" s="2"/>
      <c r="H11" s="9"/>
      <c r="I11" s="10"/>
      <c r="J11" s="10"/>
      <c r="K11" s="10"/>
    </row>
    <row r="12" spans="1:14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4" ht="16.5" x14ac:dyDescent="0.3">
      <c r="A13" s="3" t="s">
        <v>10</v>
      </c>
      <c r="B13" s="3">
        <f>B12*B7/60</f>
        <v>39</v>
      </c>
      <c r="C13" s="3"/>
      <c r="D13" s="2"/>
    </row>
    <row r="14" spans="1:14" ht="16.5" x14ac:dyDescent="0.3">
      <c r="A14" s="3"/>
      <c r="B14" s="6">
        <f>B13%</f>
        <v>0.39</v>
      </c>
      <c r="C14" s="6"/>
      <c r="D14" s="15"/>
    </row>
    <row r="15" spans="1:14" ht="16.5" x14ac:dyDescent="0.3">
      <c r="A15" s="3" t="s">
        <v>11</v>
      </c>
      <c r="B15" s="5">
        <f>ROUND((B9*B14),0)</f>
        <v>546000</v>
      </c>
      <c r="C15" s="5"/>
      <c r="D15" s="5"/>
    </row>
    <row r="16" spans="1:14" ht="16.5" x14ac:dyDescent="0.3">
      <c r="A16" s="3"/>
      <c r="B16" s="5"/>
      <c r="C16" s="5"/>
      <c r="D16" s="5"/>
      <c r="I16" t="s">
        <v>25</v>
      </c>
    </row>
    <row r="17" spans="1:10" ht="16.5" x14ac:dyDescent="0.3">
      <c r="A17" s="3" t="s">
        <v>2</v>
      </c>
      <c r="B17" s="5">
        <v>560</v>
      </c>
      <c r="C17" s="5"/>
      <c r="D17" s="4"/>
      <c r="H17">
        <f>J9/I17</f>
        <v>1.3895781637717122</v>
      </c>
      <c r="I17">
        <v>403</v>
      </c>
    </row>
    <row r="18" spans="1:10" ht="16.5" x14ac:dyDescent="0.3">
      <c r="A18" s="3" t="s">
        <v>22</v>
      </c>
      <c r="B18" s="3">
        <v>11000</v>
      </c>
      <c r="C18" s="3"/>
      <c r="D18" s="2"/>
    </row>
    <row r="19" spans="1:10" ht="16.5" x14ac:dyDescent="0.3">
      <c r="A19" s="3" t="s">
        <v>12</v>
      </c>
      <c r="B19" s="5">
        <f>B18*B17</f>
        <v>6160000</v>
      </c>
      <c r="C19" s="5"/>
      <c r="D19" s="4"/>
    </row>
    <row r="20" spans="1:10" ht="16.5" x14ac:dyDescent="0.3">
      <c r="A20" s="7" t="s">
        <v>13</v>
      </c>
      <c r="B20" s="8">
        <f>B19-B15</f>
        <v>5614000</v>
      </c>
      <c r="C20" s="16"/>
      <c r="D20" s="16"/>
    </row>
    <row r="21" spans="1:10" ht="16.5" x14ac:dyDescent="0.3">
      <c r="A21" s="7" t="s">
        <v>14</v>
      </c>
      <c r="B21" s="8">
        <f>B20*0.9</f>
        <v>5052600</v>
      </c>
      <c r="C21" s="16"/>
      <c r="D21" s="16"/>
    </row>
    <row r="22" spans="1:10" ht="16.5" x14ac:dyDescent="0.3">
      <c r="A22" s="7" t="s">
        <v>15</v>
      </c>
      <c r="B22" s="8">
        <f>B20*0.8</f>
        <v>4491200</v>
      </c>
      <c r="C22" s="16"/>
      <c r="D22" s="16"/>
    </row>
    <row r="23" spans="1:10" ht="16.5" x14ac:dyDescent="0.3">
      <c r="A23" s="7" t="s">
        <v>16</v>
      </c>
      <c r="B23" s="8">
        <f>B20*0.025/12</f>
        <v>11695.833333333334</v>
      </c>
      <c r="C23" s="16"/>
      <c r="D23" s="16"/>
    </row>
    <row r="25" spans="1:10" x14ac:dyDescent="0.25">
      <c r="B25" s="1">
        <f>B20/560</f>
        <v>10025</v>
      </c>
      <c r="J25" s="17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0" x14ac:dyDescent="0.25">
      <c r="D32" s="2">
        <v>550</v>
      </c>
      <c r="E32" s="18"/>
      <c r="F32" s="2">
        <v>5300000</v>
      </c>
      <c r="G32" s="2" t="e">
        <f t="shared" ref="G32:G37" si="0">F32/E32</f>
        <v>#DIV/0!</v>
      </c>
      <c r="H32" s="2">
        <f t="shared" ref="H32:H37" si="1">F32/D32</f>
        <v>9636.363636363636</v>
      </c>
      <c r="I32" s="2" t="e">
        <f>D32/E32</f>
        <v>#DIV/0!</v>
      </c>
    </row>
    <row r="33" spans="4:13" x14ac:dyDescent="0.25">
      <c r="D33" s="2">
        <v>350</v>
      </c>
      <c r="E33" s="18">
        <v>226</v>
      </c>
      <c r="F33" s="2">
        <v>3500000</v>
      </c>
      <c r="G33" s="2">
        <f t="shared" si="0"/>
        <v>15486.725663716814</v>
      </c>
      <c r="H33" s="2">
        <f>G33/1.2</f>
        <v>12905.604719764013</v>
      </c>
      <c r="I33" s="2">
        <f>D33/E33</f>
        <v>1.5486725663716814</v>
      </c>
    </row>
    <row r="34" spans="4:13" x14ac:dyDescent="0.25">
      <c r="D34" s="2"/>
      <c r="E34" s="18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4:13" x14ac:dyDescent="0.25">
      <c r="D35" s="2"/>
      <c r="E35" s="18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4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4:13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/>
    </row>
    <row r="38" spans="4:13" x14ac:dyDescent="0.25">
      <c r="E38" t="s">
        <v>21</v>
      </c>
    </row>
    <row r="39" spans="4:13" x14ac:dyDescent="0.25">
      <c r="E39" s="2">
        <f>32.06*10.764</f>
        <v>345.09384</v>
      </c>
      <c r="F39" s="19">
        <v>3651000</v>
      </c>
      <c r="G39" s="2">
        <f>F39/E39</f>
        <v>10579.731008817775</v>
      </c>
      <c r="H39">
        <v>255600</v>
      </c>
      <c r="I39">
        <v>30000</v>
      </c>
      <c r="J39" s="2">
        <f t="shared" ref="J39:J44" si="2">I39+H39+F39</f>
        <v>3936600</v>
      </c>
      <c r="K39" s="2">
        <f>J39/E39</f>
        <v>11407.331988307877</v>
      </c>
      <c r="L39" s="4">
        <f>J39/719</f>
        <v>5475.1043115438106</v>
      </c>
      <c r="M39" s="2"/>
    </row>
    <row r="40" spans="4:13" x14ac:dyDescent="0.25">
      <c r="E40" s="2">
        <f>32.06*10.764</f>
        <v>345.09384</v>
      </c>
      <c r="F40" s="19">
        <v>3200000</v>
      </c>
      <c r="G40" s="2">
        <f>F40/E40</f>
        <v>9272.8401063316578</v>
      </c>
      <c r="H40">
        <v>224000</v>
      </c>
      <c r="I40">
        <v>30000</v>
      </c>
      <c r="J40" s="2">
        <f t="shared" si="2"/>
        <v>3454000</v>
      </c>
      <c r="K40" s="2">
        <f t="shared" ref="K40:K44" si="3">J40/E40</f>
        <v>10008.871789771732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/>
      <c r="F41" s="2"/>
      <c r="G41" s="2" t="e">
        <f t="shared" ref="G41:G44" si="4">F41/E41</f>
        <v>#DIV/0!</v>
      </c>
      <c r="H41" s="2">
        <v>196600</v>
      </c>
      <c r="I41" s="2">
        <v>30000</v>
      </c>
      <c r="J41" s="2">
        <f t="shared" si="2"/>
        <v>226600</v>
      </c>
      <c r="K41" s="2" t="e">
        <f t="shared" si="3"/>
        <v>#DIV/0!</v>
      </c>
      <c r="L41" s="2" t="e">
        <f>J41/D41</f>
        <v>#DIV/0!</v>
      </c>
      <c r="M41" s="2"/>
    </row>
    <row r="42" spans="4:13" x14ac:dyDescent="0.25">
      <c r="D42" s="2"/>
      <c r="E42" s="2"/>
      <c r="F42" s="2"/>
      <c r="G42" s="2" t="e">
        <f t="shared" si="4"/>
        <v>#DIV/0!</v>
      </c>
      <c r="H42" s="2">
        <v>726000</v>
      </c>
      <c r="I42" s="2">
        <v>30000</v>
      </c>
      <c r="J42" s="2">
        <f t="shared" si="2"/>
        <v>756000</v>
      </c>
      <c r="K42" s="2" t="e">
        <f t="shared" si="3"/>
        <v>#DIV/0!</v>
      </c>
      <c r="L42" s="2"/>
      <c r="M42" s="2"/>
    </row>
    <row r="43" spans="4:13" x14ac:dyDescent="0.25">
      <c r="G43" s="2" t="e">
        <f t="shared" si="4"/>
        <v>#DIV/0!</v>
      </c>
      <c r="H43">
        <v>1200000</v>
      </c>
      <c r="I43" s="2">
        <v>30000</v>
      </c>
      <c r="J43" s="2">
        <f t="shared" si="2"/>
        <v>1230000</v>
      </c>
      <c r="K43" s="2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2">
        <v>30000</v>
      </c>
      <c r="J44" s="2">
        <f t="shared" si="2"/>
        <v>930000</v>
      </c>
      <c r="K44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abSelected="1" workbookViewId="0">
      <selection activeCell="J3" sqref="J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2024-04-24T10:14:13Z</dcterms:modified>
</cp:coreProperties>
</file>