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8" sheetId="8" r:id="rId2"/>
    <sheet name="Sheet7" sheetId="7" r:id="rId3"/>
    <sheet name="Sheet9" sheetId="9" r:id="rId4"/>
    <sheet name="Sheet6" sheetId="6" r:id="rId5"/>
    <sheet name="Sheet5" sheetId="5" r:id="rId6"/>
    <sheet name="Sheet4" sheetId="4" r:id="rId7"/>
    <sheet name="Sheet3" sheetId="3" r:id="rId8"/>
    <sheet name="Sheet2" sheetId="2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6" i="1" l="1"/>
  <c r="B17" i="1"/>
  <c r="S13" i="1" l="1"/>
  <c r="P19" i="1"/>
  <c r="K19" i="1" l="1"/>
  <c r="K21" i="1" l="1"/>
  <c r="F2" i="1"/>
  <c r="L5" i="1"/>
  <c r="E5" i="1"/>
  <c r="E6" i="1" s="1"/>
  <c r="E8" i="1" s="1"/>
  <c r="F8" i="1" s="1"/>
  <c r="K11" i="1"/>
  <c r="K10" i="1"/>
  <c r="K9" i="1"/>
  <c r="K8" i="1"/>
  <c r="K6" i="1"/>
  <c r="K3" i="1"/>
  <c r="K12" i="1" s="1"/>
  <c r="K13" i="1" s="1"/>
  <c r="K16" i="1" l="1"/>
  <c r="K20" i="1" s="1"/>
  <c r="V12" i="1"/>
  <c r="T11" i="1"/>
  <c r="K27" i="1"/>
  <c r="M27" i="1" s="1"/>
  <c r="K28" i="1"/>
  <c r="K29" i="1"/>
  <c r="K30" i="1"/>
  <c r="M30" i="1" s="1"/>
  <c r="K31" i="1"/>
  <c r="M28" i="1"/>
  <c r="M29" i="1"/>
  <c r="M31" i="1"/>
  <c r="M26" i="1"/>
  <c r="K26" i="1"/>
  <c r="G26" i="1"/>
  <c r="G27" i="1"/>
  <c r="G28" i="1"/>
  <c r="G29" i="1"/>
  <c r="G30" i="1"/>
  <c r="G31" i="1"/>
  <c r="G32" i="1"/>
  <c r="G33" i="1"/>
  <c r="G34" i="1"/>
  <c r="G25" i="1"/>
  <c r="S12" i="1"/>
  <c r="T12" i="1"/>
  <c r="T13" i="1"/>
  <c r="T14" i="1"/>
  <c r="T15" i="1"/>
  <c r="T16" i="1"/>
  <c r="T10" i="1"/>
  <c r="P2" i="1"/>
  <c r="O3" i="1"/>
  <c r="K4" i="1"/>
  <c r="C9" i="1" l="1"/>
</calcChain>
</file>

<file path=xl/sharedStrings.xml><?xml version="1.0" encoding="utf-8"?>
<sst xmlns="http://schemas.openxmlformats.org/spreadsheetml/2006/main" count="36" uniqueCount="34">
  <si>
    <t>11.12.1999</t>
  </si>
  <si>
    <t>OC</t>
  </si>
  <si>
    <t>Agreement</t>
  </si>
  <si>
    <t>Bu</t>
  </si>
  <si>
    <t xml:space="preserve">Measurement </t>
  </si>
  <si>
    <t>Carpet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</si>
  <si>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</si>
  <si>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</si>
  <si>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</si>
  <si>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</si>
  <si>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</si>
  <si>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</si>
  <si>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</si>
  <si>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</si>
  <si>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</si>
  <si>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</si>
  <si>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</si>
  <si>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</si>
  <si>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</si>
  <si>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</si>
  <si>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</si>
  <si>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</si>
  <si>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</si>
  <si>
    <t>Price Indicators</t>
  </si>
  <si>
    <t>CA</t>
  </si>
  <si>
    <t>BA</t>
  </si>
  <si>
    <t>SA</t>
  </si>
  <si>
    <t>Value</t>
  </si>
  <si>
    <t>ROC</t>
  </si>
  <si>
    <t>ROB</t>
  </si>
  <si>
    <t>ROS</t>
  </si>
  <si>
    <t>Guideline</t>
  </si>
  <si>
    <t>Approved Plan</t>
  </si>
  <si>
    <t>Balcony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</si>
</sst>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0">
    <xf numFmtId="0" fontId="0" fillId="0" borderId="0" xfId="0"/>
    <xf numFmtId="0" fontId="2" fillId="0" borderId="1" xfId="0" applyFont="1" applyBorder="1"/>
    <xf numFmtId="43" fontId="3" fillId="0" borderId="1" xfId="1" applyFont="1" applyFill="1" applyBorder="1"/>
    <xf numFmtId="0" fontId="2" fillId="0" borderId="1" xfId="0" applyFont="1" applyBorder="1" applyAlignment="1">
      <alignment wrapText="1"/>
    </xf>
    <xf numFmtId="0" fontId="3" fillId="0" borderId="1" xfId="0" applyFont="1" applyBorder="1"/>
    <xf numFmtId="10" fontId="3" fillId="0" borderId="1" xfId="0" applyNumberFormat="1" applyFont="1" applyBorder="1"/>
    <xf numFmtId="0" fontId="2" fillId="2" borderId="1" xfId="0" applyFont="1" applyFill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2" fillId="0" borderId="1" xfId="0" applyFont="1" applyFill="1" applyBorder="1"/>
    <xf numFmtId="43" fontId="3" fillId="0" borderId="1" xfId="0" applyNumberFormat="1" applyFont="1" applyFill="1" applyBorder="1"/>
    <xf numFmtId="0" fontId="3" fillId="0" borderId="1" xfId="0" applyFont="1" applyFill="1" applyBorder="1"/>
    <xf numFmtId="0" fontId="0" fillId="3" borderId="0" xfId="0" applyFill="1"/>
    <xf numFmtId="43" fontId="0" fillId="0" borderId="0" xfId="1" applyFont="1"/>
    <xf numFmtId="0" fontId="2" fillId="0" borderId="2" xfId="0" applyFont="1" applyFill="1" applyBorder="1"/>
    <xf numFmtId="43" fontId="0" fillId="0" borderId="0" xfId="0" applyNumberFormat="1"/>
    <xf numFmtId="0" fontId="0" fillId="0" borderId="0" xfId="0" applyFill="1"/>
    <xf numFmtId="43" fontId="0" fillId="0" borderId="0" xfId="1" applyFont="1" applyFill="1"/>
    <xf numFmtId="0" fontId="4" fillId="0" borderId="0" xfId="0" applyFont="1" applyFill="1"/>
    <xf numFmtId="43" fontId="4" fillId="0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344990</xdr:colOff>
      <xdr:row>38</xdr:row>
      <xdr:rowOff>20063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75390" cy="7259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392622</xdr:colOff>
      <xdr:row>36</xdr:row>
      <xdr:rowOff>957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23022" cy="68589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134815</xdr:colOff>
      <xdr:row>21</xdr:row>
      <xdr:rowOff>86295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98015" cy="40867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24</xdr:col>
      <xdr:colOff>607695</xdr:colOff>
      <xdr:row>93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334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24</xdr:col>
      <xdr:colOff>607695</xdr:colOff>
      <xdr:row>142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669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0</xdr:row>
      <xdr:rowOff>0</xdr:rowOff>
    </xdr:from>
    <xdr:to>
      <xdr:col>55</xdr:col>
      <xdr:colOff>607695</xdr:colOff>
      <xdr:row>44</xdr:row>
      <xdr:rowOff>189428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89760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202095</xdr:colOff>
      <xdr:row>38</xdr:row>
      <xdr:rowOff>77221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32495" cy="73162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344820</xdr:colOff>
      <xdr:row>34</xdr:row>
      <xdr:rowOff>48536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56020" cy="65255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478188</xdr:colOff>
      <xdr:row>33</xdr:row>
      <xdr:rowOff>96141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89388" cy="63826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449609</xdr:colOff>
      <xdr:row>34</xdr:row>
      <xdr:rowOff>58062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60809" cy="65350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tabSelected="1" workbookViewId="0">
      <selection activeCell="Q26" sqref="Q26"/>
    </sheetView>
  </sheetViews>
  <sheetFormatPr defaultRowHeight="15" x14ac:dyDescent="0.25"/>
  <cols>
    <col min="4" max="5" width="11.5703125" bestFit="1" customWidth="1"/>
    <col min="6" max="6" width="10" bestFit="1" customWidth="1"/>
    <col min="10" max="10" width="19.5703125" bestFit="1" customWidth="1"/>
    <col min="11" max="11" width="12.5703125" bestFit="1" customWidth="1"/>
    <col min="12" max="13" width="10" bestFit="1" customWidth="1"/>
    <col min="18" max="18" width="12.5703125" bestFit="1" customWidth="1"/>
    <col min="19" max="20" width="10" bestFit="1" customWidth="1"/>
  </cols>
  <sheetData>
    <row r="1" spans="1:22" ht="16.5" x14ac:dyDescent="0.3">
      <c r="A1" t="s">
        <v>0</v>
      </c>
      <c r="J1" s="1" t="s">
        <v>6</v>
      </c>
      <c r="K1" s="2">
        <v>21000</v>
      </c>
      <c r="O1">
        <v>2024</v>
      </c>
      <c r="P1">
        <v>30250</v>
      </c>
    </row>
    <row r="2" spans="1:22" ht="82.5" x14ac:dyDescent="0.3">
      <c r="E2" s="13">
        <v>129070</v>
      </c>
      <c r="F2" s="13">
        <f>E2/10.764</f>
        <v>11990.895577852099</v>
      </c>
      <c r="J2" s="3" t="s">
        <v>7</v>
      </c>
      <c r="K2" s="2">
        <v>2800</v>
      </c>
      <c r="O2">
        <v>1997</v>
      </c>
      <c r="P2">
        <f>P1/10.764</f>
        <v>2810.2935711631367</v>
      </c>
    </row>
    <row r="3" spans="1:22" ht="16.5" x14ac:dyDescent="0.3">
      <c r="E3" s="13">
        <v>56580</v>
      </c>
      <c r="F3" s="13"/>
      <c r="J3" s="1" t="s">
        <v>8</v>
      </c>
      <c r="K3" s="2">
        <f>K1-K2</f>
        <v>18200</v>
      </c>
      <c r="O3">
        <f>O1-O2</f>
        <v>27</v>
      </c>
    </row>
    <row r="4" spans="1:22" ht="16.5" x14ac:dyDescent="0.3">
      <c r="E4" s="13"/>
      <c r="F4" s="13"/>
      <c r="J4" s="1" t="s">
        <v>9</v>
      </c>
      <c r="K4" s="2">
        <f>K2*1</f>
        <v>2800</v>
      </c>
    </row>
    <row r="5" spans="1:22" ht="16.5" x14ac:dyDescent="0.3">
      <c r="A5" t="s">
        <v>1</v>
      </c>
      <c r="B5">
        <v>1997</v>
      </c>
      <c r="E5" s="13">
        <f>E2-E3</f>
        <v>72490</v>
      </c>
      <c r="F5" s="13"/>
      <c r="J5" s="1" t="s">
        <v>10</v>
      </c>
      <c r="K5" s="4">
        <v>27</v>
      </c>
      <c r="L5">
        <f>K5-100</f>
        <v>-73</v>
      </c>
    </row>
    <row r="6" spans="1:22" ht="16.5" x14ac:dyDescent="0.3">
      <c r="E6" s="13">
        <f>E5*73%</f>
        <v>52917.7</v>
      </c>
      <c r="F6" s="13"/>
      <c r="J6" s="1" t="s">
        <v>11</v>
      </c>
      <c r="K6" s="4">
        <f>K7-K5</f>
        <v>33</v>
      </c>
    </row>
    <row r="7" spans="1:22" ht="16.5" x14ac:dyDescent="0.3">
      <c r="E7" s="13"/>
      <c r="F7" s="13"/>
      <c r="J7" s="1" t="s">
        <v>12</v>
      </c>
      <c r="K7" s="4">
        <v>60</v>
      </c>
    </row>
    <row r="8" spans="1:22" ht="49.5" x14ac:dyDescent="0.3">
      <c r="A8" t="s">
        <v>2</v>
      </c>
      <c r="E8" s="13">
        <f>E6+E3</f>
        <v>109497.7</v>
      </c>
      <c r="F8" s="13">
        <f>E8/10.764</f>
        <v>10172.584541062803</v>
      </c>
      <c r="J8" s="3" t="s">
        <v>13</v>
      </c>
      <c r="K8" s="4">
        <f>90*K5/K7</f>
        <v>40.5</v>
      </c>
      <c r="O8" t="s">
        <v>23</v>
      </c>
    </row>
    <row r="9" spans="1:22" ht="16.5" x14ac:dyDescent="0.3">
      <c r="A9" t="s">
        <v>3</v>
      </c>
      <c r="B9">
        <v>39.9</v>
      </c>
      <c r="C9">
        <f>B9*10.764</f>
        <v>429.48359999999997</v>
      </c>
      <c r="J9" s="1"/>
      <c r="K9" s="5">
        <f>K8%</f>
        <v>0.40500000000000003</v>
      </c>
      <c r="O9" t="s">
        <v>24</v>
      </c>
      <c r="P9" t="s">
        <v>25</v>
      </c>
      <c r="Q9" t="s">
        <v>26</v>
      </c>
      <c r="R9" t="s">
        <v>27</v>
      </c>
      <c r="S9" t="s">
        <v>28</v>
      </c>
      <c r="T9" t="s">
        <v>29</v>
      </c>
      <c r="U9" t="s">
        <v>30</v>
      </c>
    </row>
    <row r="10" spans="1:22" ht="16.5" x14ac:dyDescent="0.3">
      <c r="J10" s="1" t="s">
        <v>14</v>
      </c>
      <c r="K10" s="2">
        <f>K4*K9</f>
        <v>1134</v>
      </c>
      <c r="P10">
        <v>720</v>
      </c>
      <c r="R10" s="13">
        <v>9600000</v>
      </c>
      <c r="S10" s="13"/>
      <c r="T10" s="13">
        <f>R10/P10</f>
        <v>13333.333333333334</v>
      </c>
    </row>
    <row r="11" spans="1:22" ht="16.5" x14ac:dyDescent="0.3">
      <c r="A11" t="s">
        <v>4</v>
      </c>
      <c r="J11" s="1" t="s">
        <v>15</v>
      </c>
      <c r="K11" s="2">
        <f>K4-K10</f>
        <v>1666</v>
      </c>
      <c r="O11" s="16"/>
      <c r="P11" s="16">
        <v>460</v>
      </c>
      <c r="Q11" s="16"/>
      <c r="R11" s="17">
        <v>9600000</v>
      </c>
      <c r="S11" s="17"/>
      <c r="T11" s="17">
        <f>R11/P11</f>
        <v>20869.565217391304</v>
      </c>
      <c r="U11" s="16"/>
      <c r="V11" s="16"/>
    </row>
    <row r="12" spans="1:22" ht="16.5" x14ac:dyDescent="0.3">
      <c r="A12" t="s">
        <v>5</v>
      </c>
      <c r="B12">
        <v>422</v>
      </c>
      <c r="J12" s="1" t="s">
        <v>8</v>
      </c>
      <c r="K12" s="2">
        <f>K3</f>
        <v>18200</v>
      </c>
      <c r="O12" s="16">
        <v>430</v>
      </c>
      <c r="P12" s="16"/>
      <c r="Q12" s="16"/>
      <c r="R12" s="17">
        <v>9300000</v>
      </c>
      <c r="S12" s="17">
        <f>R12/O12</f>
        <v>21627.906976744187</v>
      </c>
      <c r="T12" s="17" t="e">
        <f t="shared" ref="T12:T16" si="0">R12/P12</f>
        <v>#DIV/0!</v>
      </c>
      <c r="U12" s="16"/>
      <c r="V12" s="16">
        <f>S12/1.2</f>
        <v>18023.255813953489</v>
      </c>
    </row>
    <row r="13" spans="1:22" ht="16.5" x14ac:dyDescent="0.3">
      <c r="J13" s="1" t="s">
        <v>16</v>
      </c>
      <c r="K13" s="2">
        <f>K12+K11</f>
        <v>19866</v>
      </c>
      <c r="L13" s="15"/>
      <c r="O13" s="16">
        <v>422</v>
      </c>
      <c r="P13" s="16">
        <v>518</v>
      </c>
      <c r="Q13" s="16"/>
      <c r="R13" s="17">
        <v>9500000</v>
      </c>
      <c r="S13" s="17">
        <f>R13/O13</f>
        <v>22511.848341232228</v>
      </c>
      <c r="T13" s="17">
        <f t="shared" si="0"/>
        <v>18339.76833976834</v>
      </c>
      <c r="U13" s="16"/>
      <c r="V13" s="16"/>
    </row>
    <row r="14" spans="1:22" ht="16.5" x14ac:dyDescent="0.3">
      <c r="A14" t="s">
        <v>32</v>
      </c>
      <c r="J14" s="1"/>
      <c r="K14" s="4"/>
      <c r="O14" s="18"/>
      <c r="P14" s="18">
        <v>535</v>
      </c>
      <c r="Q14" s="18"/>
      <c r="R14" s="19">
        <v>8650000</v>
      </c>
      <c r="S14" s="19"/>
      <c r="T14" s="19">
        <f t="shared" si="0"/>
        <v>16168.224299065421</v>
      </c>
      <c r="U14" s="16"/>
      <c r="V14" s="16"/>
    </row>
    <row r="15" spans="1:22" ht="16.5" x14ac:dyDescent="0.3">
      <c r="A15" t="s">
        <v>5</v>
      </c>
      <c r="B15">
        <v>369</v>
      </c>
      <c r="J15" s="6" t="s">
        <v>17</v>
      </c>
      <c r="K15" s="7">
        <v>415</v>
      </c>
      <c r="O15" s="16"/>
      <c r="P15" s="16">
        <v>410</v>
      </c>
      <c r="Q15" s="16"/>
      <c r="R15" s="17">
        <v>9200000</v>
      </c>
      <c r="S15" s="17"/>
      <c r="T15" s="17">
        <f t="shared" si="0"/>
        <v>22439.024390243903</v>
      </c>
      <c r="U15" s="16"/>
      <c r="V15" s="16"/>
    </row>
    <row r="16" spans="1:22" ht="16.5" x14ac:dyDescent="0.3">
      <c r="A16" t="s">
        <v>33</v>
      </c>
      <c r="B16">
        <v>46</v>
      </c>
      <c r="J16" s="6" t="s">
        <v>18</v>
      </c>
      <c r="K16" s="8">
        <f>K13*K15</f>
        <v>8244390</v>
      </c>
      <c r="M16" s="15">
        <f>K16/429</f>
        <v>19217.692307692309</v>
      </c>
      <c r="O16" s="16"/>
      <c r="P16" s="18">
        <v>535</v>
      </c>
      <c r="Q16" s="18"/>
      <c r="R16" s="19">
        <v>8800000</v>
      </c>
      <c r="S16" s="19"/>
      <c r="T16" s="19">
        <f t="shared" si="0"/>
        <v>16448.598130841121</v>
      </c>
      <c r="U16" s="16"/>
      <c r="V16" s="16"/>
    </row>
    <row r="17" spans="2:20" ht="16.5" x14ac:dyDescent="0.3">
      <c r="B17">
        <f>SUM(B15:B16)</f>
        <v>415</v>
      </c>
      <c r="J17" s="9" t="s">
        <v>19</v>
      </c>
      <c r="K17" s="10"/>
      <c r="R17" s="13"/>
      <c r="S17" s="13"/>
      <c r="T17" s="13"/>
    </row>
    <row r="18" spans="2:20" ht="16.5" x14ac:dyDescent="0.3">
      <c r="J18" s="9" t="s">
        <v>20</v>
      </c>
      <c r="K18" s="10"/>
      <c r="P18">
        <v>415</v>
      </c>
    </row>
    <row r="19" spans="2:20" ht="16.5" x14ac:dyDescent="0.3">
      <c r="J19" s="9" t="s">
        <v>21</v>
      </c>
      <c r="K19" s="10">
        <f>K15*K2</f>
        <v>1162000</v>
      </c>
      <c r="P19">
        <f>P18*1.2</f>
        <v>498</v>
      </c>
    </row>
    <row r="20" spans="2:20" ht="16.5" x14ac:dyDescent="0.3">
      <c r="J20" s="11" t="s">
        <v>22</v>
      </c>
      <c r="K20" s="10">
        <f>K16*0.025/12</f>
        <v>17175.8125</v>
      </c>
    </row>
    <row r="21" spans="2:20" ht="16.5" x14ac:dyDescent="0.3">
      <c r="J21" s="14" t="s">
        <v>31</v>
      </c>
      <c r="K21" s="13">
        <f>429*10173</f>
        <v>4364217</v>
      </c>
    </row>
    <row r="25" spans="2:20" x14ac:dyDescent="0.25">
      <c r="E25">
        <v>227</v>
      </c>
      <c r="F25">
        <v>3600000</v>
      </c>
      <c r="G25">
        <f>F25/E25</f>
        <v>15859.030837004406</v>
      </c>
    </row>
    <row r="26" spans="2:20" x14ac:dyDescent="0.25">
      <c r="E26">
        <v>543</v>
      </c>
      <c r="F26">
        <v>12900000</v>
      </c>
      <c r="G26">
        <f t="shared" ref="G26:G34" si="1">F26/E26</f>
        <v>23756.906077348067</v>
      </c>
      <c r="J26">
        <v>39.9</v>
      </c>
      <c r="K26">
        <f>J26*10.764</f>
        <v>429.48359999999997</v>
      </c>
      <c r="L26">
        <v>7500000</v>
      </c>
      <c r="M26">
        <f>L26/K26</f>
        <v>17462.832108141032</v>
      </c>
    </row>
    <row r="27" spans="2:20" x14ac:dyDescent="0.25">
      <c r="G27" t="e">
        <f t="shared" si="1"/>
        <v>#DIV/0!</v>
      </c>
      <c r="J27" s="12">
        <v>39.9</v>
      </c>
      <c r="K27" s="12">
        <f t="shared" ref="K27:K31" si="2">J27*10.764</f>
        <v>429.48359999999997</v>
      </c>
      <c r="L27" s="12">
        <v>8300000</v>
      </c>
      <c r="M27" s="12">
        <f t="shared" ref="M27:M31" si="3">L27/K27</f>
        <v>19325.534199676076</v>
      </c>
    </row>
    <row r="28" spans="2:20" x14ac:dyDescent="0.25">
      <c r="G28" t="e">
        <f t="shared" si="1"/>
        <v>#DIV/0!</v>
      </c>
      <c r="J28">
        <v>39.9</v>
      </c>
      <c r="K28">
        <f t="shared" si="2"/>
        <v>429.48359999999997</v>
      </c>
      <c r="L28">
        <v>6750000</v>
      </c>
      <c r="M28">
        <f t="shared" si="3"/>
        <v>15716.548897326931</v>
      </c>
    </row>
    <row r="29" spans="2:20" x14ac:dyDescent="0.25">
      <c r="G29" t="e">
        <f t="shared" si="1"/>
        <v>#DIV/0!</v>
      </c>
      <c r="K29">
        <f t="shared" si="2"/>
        <v>0</v>
      </c>
      <c r="M29" t="e">
        <f t="shared" si="3"/>
        <v>#DIV/0!</v>
      </c>
    </row>
    <row r="30" spans="2:20" x14ac:dyDescent="0.25">
      <c r="G30" t="e">
        <f t="shared" si="1"/>
        <v>#DIV/0!</v>
      </c>
      <c r="K30">
        <f t="shared" si="2"/>
        <v>0</v>
      </c>
      <c r="M30" t="e">
        <f t="shared" si="3"/>
        <v>#DIV/0!</v>
      </c>
    </row>
    <row r="31" spans="2:20" x14ac:dyDescent="0.25">
      <c r="G31" t="e">
        <f t="shared" si="1"/>
        <v>#DIV/0!</v>
      </c>
      <c r="K31">
        <f t="shared" si="2"/>
        <v>0</v>
      </c>
      <c r="M31" t="e">
        <f t="shared" si="3"/>
        <v>#DIV/0!</v>
      </c>
    </row>
    <row r="32" spans="2:20" x14ac:dyDescent="0.25">
      <c r="G32" t="e">
        <f t="shared" si="1"/>
        <v>#DIV/0!</v>
      </c>
    </row>
    <row r="33" spans="7:7" x14ac:dyDescent="0.25">
      <c r="G33" t="e">
        <f t="shared" si="1"/>
        <v>#DIV/0!</v>
      </c>
    </row>
    <row r="34" spans="7:7" x14ac:dyDescent="0.25">
      <c r="G34" t="e">
        <f t="shared" si="1"/>
        <v>#DIV/0!</v>
      </c>
    </row>
    <row r="49" spans="11:12" x14ac:dyDescent="0.25">
      <c r="K49">
        <v>3.3</v>
      </c>
      <c r="L49">
        <v>8.6</v>
      </c>
    </row>
    <row r="53" spans="11:12" x14ac:dyDescent="0.25">
      <c r="K53">
        <v>9.3000000000000007</v>
      </c>
      <c r="L53">
        <v>2.6</v>
      </c>
    </row>
    <row r="54" spans="11:12" x14ac:dyDescent="0.25">
      <c r="K54">
        <v>9.1</v>
      </c>
      <c r="L54">
        <v>2.6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25" zoomScaleNormal="25" workbookViewId="0">
      <selection activeCell="AC121" sqref="AC121:AC1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Sheet7</vt:lpstr>
      <vt:lpstr>Sheet9</vt:lpstr>
      <vt:lpstr>Sheet6</vt:lpstr>
      <vt:lpstr>Sheet5</vt:lpstr>
      <vt:lpstr>Sheet4</vt:lpstr>
      <vt:lpstr>Sheet3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2024-04-25T12:13:53Z</dcterms:modified>
</cp:coreProperties>
</file>