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109483A-A467-4A52-A45F-CAA00B02057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7" i="1" l="1"/>
  <c r="B20" i="1"/>
  <c r="F6" i="1"/>
  <c r="G5" i="1"/>
  <c r="B36" i="1"/>
  <c r="B35" i="1"/>
  <c r="G37" i="1"/>
  <c r="H37" i="1" s="1"/>
  <c r="D37" i="1"/>
  <c r="D40" i="1" l="1"/>
  <c r="J27" i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6" i="1"/>
  <c r="G35" i="1"/>
  <c r="K35" i="1" l="1"/>
  <c r="J5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6" i="1" l="1"/>
  <c r="H35" i="1"/>
  <c r="D36" i="1"/>
  <c r="K7" i="1" l="1"/>
  <c r="I32" i="1" l="1"/>
  <c r="I31" i="1"/>
  <c r="I33" i="1"/>
  <c r="I27" i="1" l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19" i="1"/>
  <c r="B18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<sst xmlns="http://schemas.openxmlformats.org/spreadsheetml/2006/main" count="31" uniqueCount="29">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</sst>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116528</xdr:colOff>
      <xdr:row>45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2C72D8-9A8D-47EF-8152-71B6F07F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6128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106406</xdr:colOff>
      <xdr:row>36</xdr:row>
      <xdr:rowOff>10484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7C75F-AC37-4816-A377-26BF5A94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8806" cy="6868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287917</xdr:colOff>
      <xdr:row>44</xdr:row>
      <xdr:rowOff>29749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BE3320-0284-4FD3-BA7E-D9B6DB472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527917" cy="8411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76721</xdr:colOff>
      <xdr:row>24</xdr:row>
      <xdr:rowOff>57796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FFC1E-4AE7-48F3-BA0D-84F1176AB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34321" cy="46297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23</xdr:col>
      <xdr:colOff>541714</xdr:colOff>
      <xdr:row>38</xdr:row>
      <xdr:rowOff>122928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587E54-6065-4D4B-9814-A3ABF3BF0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190500"/>
          <a:ext cx="9685714" cy="7171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topLeftCell="A4" zoomScaleNormal="100" workbookViewId="0">
      <selection activeCell="H17" sqref="H17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0"/>
      <c r="B1" s="50"/>
      <c r="C1" s="50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0"/>
      <c r="B2" s="39"/>
      <c r="C2" s="39"/>
      <c r="D2" s="45"/>
      <c r="E2" s="17"/>
      <c r="F2" t="s">
        <v>13</v>
      </c>
      <c r="I2" s="6"/>
      <c r="L2" s="5"/>
      <c r="O2" s="6"/>
    </row>
    <row r="3" spans="1:15" ht="16.5" x14ac:dyDescent="0.3">
      <c r="A3" s="30" t="s">
        <v>0</v>
      </c>
      <c r="B3" s="40">
        <v>11300</v>
      </c>
      <c r="C3" s="40"/>
      <c r="D3" s="38"/>
      <c r="E3" s="13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1" t="s">
        <v>1</v>
      </c>
      <c r="B4" s="40">
        <v>2600</v>
      </c>
      <c r="C4" s="40"/>
      <c r="D4" s="38"/>
      <c r="E4" s="13"/>
      <c r="F4" s="9" t="s">
        <v>26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0" t="s">
        <v>2</v>
      </c>
      <c r="B5" s="40">
        <f>B3-B4</f>
        <v>8700</v>
      </c>
      <c r="C5" s="40"/>
      <c r="D5" s="38"/>
      <c r="E5" s="21"/>
      <c r="F5" s="7">
        <v>293</v>
      </c>
      <c r="G5" s="13">
        <f>F5*1.1</f>
        <v>322.3</v>
      </c>
      <c r="H5" s="26"/>
      <c r="I5" s="43"/>
      <c r="J5">
        <f>J4/10.764</f>
        <v>2596.711259754738</v>
      </c>
      <c r="L5" s="5"/>
      <c r="M5" s="7"/>
      <c r="N5" s="8"/>
      <c r="O5" s="6"/>
    </row>
    <row r="6" spans="1:15" ht="16.5" x14ac:dyDescent="0.3">
      <c r="A6" s="30" t="s">
        <v>3</v>
      </c>
      <c r="B6" s="40">
        <f>B4</f>
        <v>2600</v>
      </c>
      <c r="C6" s="40"/>
      <c r="D6" s="38"/>
      <c r="E6" s="38"/>
      <c r="F6" s="21">
        <f>27.24*10.764</f>
        <v>293.21135999999996</v>
      </c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30" t="s">
        <v>4</v>
      </c>
      <c r="B7" s="32">
        <v>0</v>
      </c>
      <c r="C7" s="32"/>
      <c r="D7" s="46"/>
      <c r="E7" s="53"/>
      <c r="F7" s="38"/>
      <c r="G7" s="24"/>
      <c r="H7" s="24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0" t="s">
        <v>5</v>
      </c>
      <c r="B8" s="32">
        <f>B9-B7</f>
        <v>60</v>
      </c>
      <c r="C8" s="32"/>
      <c r="D8" s="47"/>
      <c r="E8" s="54"/>
      <c r="F8" s="38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30" t="s">
        <v>6</v>
      </c>
      <c r="B9" s="32">
        <v>60</v>
      </c>
      <c r="C9" s="32"/>
      <c r="D9" s="46"/>
      <c r="E9" s="53"/>
      <c r="F9" s="55"/>
      <c r="G9" s="42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1" t="s">
        <v>7</v>
      </c>
      <c r="B10" s="32">
        <f>90*B7/B9</f>
        <v>0</v>
      </c>
      <c r="C10" s="32"/>
      <c r="D10" s="46"/>
      <c r="E10" s="53"/>
      <c r="F10" s="38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30"/>
      <c r="B11" s="41">
        <f>B10%</f>
        <v>0</v>
      </c>
      <c r="C11" s="41"/>
      <c r="D11" s="48"/>
      <c r="E11" s="56"/>
      <c r="F11" s="38"/>
      <c r="G11" s="24"/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30" t="s">
        <v>8</v>
      </c>
      <c r="B12" s="40">
        <f>B6*B11</f>
        <v>0</v>
      </c>
      <c r="C12" s="40"/>
      <c r="D12" s="49"/>
      <c r="E12" s="53"/>
      <c r="F12" s="38"/>
      <c r="G12" s="24"/>
      <c r="H12" s="25"/>
      <c r="I12" s="64"/>
      <c r="J12" s="19"/>
      <c r="K12" s="16"/>
      <c r="L12" s="16"/>
      <c r="M12" s="14"/>
      <c r="N12" s="8"/>
      <c r="O12" s="6"/>
    </row>
    <row r="13" spans="1:15" ht="16.5" x14ac:dyDescent="0.3">
      <c r="A13" s="30" t="s">
        <v>9</v>
      </c>
      <c r="B13" s="40">
        <f>B6-B12</f>
        <v>2600</v>
      </c>
      <c r="C13" s="40"/>
      <c r="D13" s="49"/>
      <c r="E13" s="1"/>
      <c r="F13" s="13"/>
      <c r="G13" s="25"/>
      <c r="H13" s="25"/>
      <c r="I13" s="19"/>
      <c r="J13" s="19"/>
      <c r="K13" s="16"/>
      <c r="L13" s="16"/>
      <c r="M13" s="14"/>
      <c r="N13" s="8"/>
      <c r="O13" s="6"/>
    </row>
    <row r="14" spans="1:15" ht="16.5" x14ac:dyDescent="0.3">
      <c r="A14" s="30" t="s">
        <v>2</v>
      </c>
      <c r="B14" s="40">
        <f>B5</f>
        <v>8700</v>
      </c>
      <c r="C14" s="40"/>
      <c r="D14" s="38"/>
      <c r="E14" s="13"/>
      <c r="F14" s="16"/>
      <c r="H14" s="25"/>
      <c r="I14" s="19"/>
      <c r="J14" s="19"/>
      <c r="K14" s="16"/>
      <c r="L14" s="16"/>
      <c r="M14" s="14"/>
      <c r="N14" s="8"/>
      <c r="O14" s="6"/>
    </row>
    <row r="15" spans="1:15" ht="16.5" x14ac:dyDescent="0.3">
      <c r="A15" s="30" t="s">
        <v>10</v>
      </c>
      <c r="B15" s="40">
        <f>B14+B13</f>
        <v>11300</v>
      </c>
      <c r="C15" s="40"/>
      <c r="D15" s="38"/>
      <c r="E15" s="13"/>
      <c r="F15" s="16"/>
      <c r="G15" s="27"/>
      <c r="H15" s="25"/>
      <c r="I15" s="16"/>
      <c r="J15" s="16"/>
      <c r="K15" s="16"/>
      <c r="L15" s="16"/>
      <c r="M15" s="14"/>
      <c r="N15" s="8"/>
      <c r="O15" s="6"/>
    </row>
    <row r="16" spans="1:15" ht="16.5" x14ac:dyDescent="0.3">
      <c r="A16" s="30" t="s">
        <v>23</v>
      </c>
      <c r="B16" s="33">
        <v>293</v>
      </c>
      <c r="C16" s="33"/>
      <c r="D16" s="34"/>
      <c r="E16" s="13"/>
      <c r="F16" s="25" t="s">
        <v>28</v>
      </c>
      <c r="G16" s="28"/>
      <c r="H16" s="24"/>
      <c r="I16" s="43"/>
      <c r="L16" s="5"/>
      <c r="N16" s="11"/>
      <c r="O16" s="6"/>
    </row>
    <row r="17" spans="1:15" ht="16.5" x14ac:dyDescent="0.3">
      <c r="A17" s="30" t="s">
        <v>11</v>
      </c>
      <c r="B17" s="35">
        <f>B15*B16</f>
        <v>3310900</v>
      </c>
      <c r="C17" s="35">
        <f>B17*80%</f>
        <v>2648720</v>
      </c>
      <c r="D17" s="36"/>
      <c r="E17" s="13"/>
      <c r="F17" s="25"/>
      <c r="G17" s="25"/>
      <c r="H17" s="24"/>
      <c r="I17" s="43"/>
      <c r="L17" s="5"/>
      <c r="N17" s="24"/>
      <c r="O17" s="43"/>
    </row>
    <row r="18" spans="1:15" ht="16.5" hidden="1" x14ac:dyDescent="0.3">
      <c r="A18" s="30" t="s">
        <v>24</v>
      </c>
      <c r="B18" s="35">
        <f>B17*0.9</f>
        <v>2979810</v>
      </c>
      <c r="C18" s="35"/>
      <c r="D18" s="36"/>
      <c r="E18" s="13"/>
      <c r="F18" s="25"/>
      <c r="G18" s="25"/>
      <c r="H18" s="24"/>
      <c r="I18" s="43"/>
      <c r="N18" s="24"/>
      <c r="O18" s="13"/>
    </row>
    <row r="19" spans="1:15" ht="16.5" hidden="1" x14ac:dyDescent="0.3">
      <c r="A19" s="30" t="s">
        <v>25</v>
      </c>
      <c r="B19" s="35">
        <f>B17*0.8</f>
        <v>2648720</v>
      </c>
      <c r="C19" s="35"/>
      <c r="D19" s="36"/>
      <c r="E19" s="13"/>
      <c r="F19" s="25"/>
      <c r="G19" s="25"/>
      <c r="H19" s="24"/>
      <c r="I19" s="43"/>
      <c r="N19" s="24"/>
      <c r="O19" s="13"/>
    </row>
    <row r="20" spans="1:15" ht="16.5" x14ac:dyDescent="0.3">
      <c r="A20" s="30" t="s">
        <v>12</v>
      </c>
      <c r="B20" s="37">
        <f>B4*322</f>
        <v>837200</v>
      </c>
      <c r="C20" s="37"/>
      <c r="D20" s="38"/>
      <c r="E20" s="13"/>
      <c r="F20" s="13"/>
      <c r="G20" s="13"/>
      <c r="I20" s="6"/>
    </row>
    <row r="21" spans="1:15" ht="16.5" x14ac:dyDescent="0.3">
      <c r="A21" s="32" t="s">
        <v>16</v>
      </c>
      <c r="B21" s="44">
        <f>B17*0.03/12</f>
        <v>8277.25</v>
      </c>
      <c r="C21" s="37"/>
      <c r="D21" s="37"/>
      <c r="E21" s="13"/>
    </row>
    <row r="22" spans="1:15" x14ac:dyDescent="0.25">
      <c r="B22" s="22"/>
      <c r="C22" s="22"/>
    </row>
    <row r="23" spans="1:15" x14ac:dyDescent="0.25">
      <c r="B23" s="22"/>
      <c r="C23" s="22"/>
    </row>
    <row r="25" spans="1:15" x14ac:dyDescent="0.25">
      <c r="D25" t="s">
        <v>14</v>
      </c>
    </row>
    <row r="26" spans="1:15" x14ac:dyDescent="0.25">
      <c r="B26" s="50" t="s">
        <v>20</v>
      </c>
      <c r="C26" s="50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50"/>
      <c r="C27" s="50">
        <v>460</v>
      </c>
      <c r="D27" s="20"/>
      <c r="E27" s="20"/>
      <c r="F27" s="20">
        <v>6500000</v>
      </c>
      <c r="G27" s="21">
        <f t="shared" ref="G27:G33" si="0">F27/C27</f>
        <v>14130.434782608696</v>
      </c>
      <c r="H27" s="21" t="e">
        <f>F27/D27</f>
        <v>#DIV/0!</v>
      </c>
      <c r="I27" s="21" t="e">
        <f t="shared" ref="I27:I33" si="1">F27/B27</f>
        <v>#DIV/0!</v>
      </c>
      <c r="J27" s="20">
        <f>B27/C27</f>
        <v>0</v>
      </c>
      <c r="K27" s="29"/>
    </row>
    <row r="28" spans="1:15" ht="17.25" x14ac:dyDescent="0.3">
      <c r="B28" s="50"/>
      <c r="C28" s="50">
        <v>440</v>
      </c>
      <c r="D28" s="20">
        <v>710</v>
      </c>
      <c r="E28" s="20"/>
      <c r="F28" s="20">
        <v>6000000</v>
      </c>
      <c r="G28" s="21">
        <f t="shared" si="0"/>
        <v>13636.363636363636</v>
      </c>
      <c r="H28" s="21">
        <f>F28/D28</f>
        <v>8450.7042253521122</v>
      </c>
      <c r="I28" s="21" t="e">
        <f t="shared" si="1"/>
        <v>#DIV/0!</v>
      </c>
      <c r="J28" s="20">
        <f t="shared" ref="J28:J32" si="2">D28/C28</f>
        <v>1.6136363636363635</v>
      </c>
      <c r="K28" s="29"/>
    </row>
    <row r="29" spans="1:15" x14ac:dyDescent="0.25">
      <c r="B29" s="50"/>
      <c r="C29" s="50">
        <v>260</v>
      </c>
      <c r="D29" s="20"/>
      <c r="E29" s="20"/>
      <c r="F29" s="21">
        <v>2700000</v>
      </c>
      <c r="G29" s="21">
        <f t="shared" si="0"/>
        <v>10384.615384615385</v>
      </c>
      <c r="H29" s="21" t="e">
        <f t="shared" ref="H29:H33" si="3">F29/D29</f>
        <v>#DIV/0!</v>
      </c>
      <c r="I29" s="21" t="e">
        <f t="shared" si="1"/>
        <v>#DIV/0!</v>
      </c>
      <c r="J29" s="20">
        <f t="shared" si="2"/>
        <v>0</v>
      </c>
    </row>
    <row r="30" spans="1:15" x14ac:dyDescent="0.25">
      <c r="B30" s="50">
        <v>453</v>
      </c>
      <c r="C30" s="50">
        <v>355</v>
      </c>
      <c r="D30" s="20"/>
      <c r="E30" s="20"/>
      <c r="F30" s="21">
        <v>4000000</v>
      </c>
      <c r="G30" s="21">
        <f t="shared" si="0"/>
        <v>11267.605633802817</v>
      </c>
      <c r="H30" s="21" t="e">
        <f t="shared" si="3"/>
        <v>#DIV/0!</v>
      </c>
      <c r="I30" s="21">
        <f t="shared" si="1"/>
        <v>8830.0220750551871</v>
      </c>
      <c r="J30" s="20">
        <f t="shared" si="2"/>
        <v>0</v>
      </c>
    </row>
    <row r="31" spans="1:15" x14ac:dyDescent="0.25">
      <c r="B31" s="17">
        <v>452</v>
      </c>
      <c r="C31" s="57">
        <v>350</v>
      </c>
      <c r="D31" s="58"/>
      <c r="E31" s="59"/>
      <c r="F31" s="60">
        <v>4700000</v>
      </c>
      <c r="G31" s="60">
        <f t="shared" si="0"/>
        <v>13428.571428571429</v>
      </c>
      <c r="H31" s="61" t="e">
        <f t="shared" si="3"/>
        <v>#DIV/0!</v>
      </c>
      <c r="I31" s="51">
        <f t="shared" si="1"/>
        <v>10398.230088495575</v>
      </c>
      <c r="J31" s="52">
        <f t="shared" si="2"/>
        <v>0</v>
      </c>
    </row>
    <row r="32" spans="1:15" x14ac:dyDescent="0.25">
      <c r="C32" s="62"/>
      <c r="D32" s="58"/>
      <c r="E32" s="59"/>
      <c r="F32" s="60"/>
      <c r="G32" s="60" t="e">
        <f t="shared" si="0"/>
        <v>#DIV/0!</v>
      </c>
      <c r="H32" s="60" t="e">
        <f t="shared" si="3"/>
        <v>#DIV/0!</v>
      </c>
      <c r="I32" s="51" t="e">
        <f t="shared" si="1"/>
        <v>#DIV/0!</v>
      </c>
      <c r="J32" s="52" t="e">
        <f t="shared" si="2"/>
        <v>#DIV/0!</v>
      </c>
    </row>
    <row r="33" spans="1:12" x14ac:dyDescent="0.25">
      <c r="F33" s="52"/>
      <c r="G33" s="51" t="e">
        <f t="shared" si="0"/>
        <v>#DIV/0!</v>
      </c>
      <c r="H33" s="51" t="e">
        <f t="shared" si="3"/>
        <v>#DIV/0!</v>
      </c>
      <c r="I33" s="51" t="e">
        <f t="shared" si="1"/>
        <v>#DIV/0!</v>
      </c>
    </row>
    <row r="34" spans="1:12" x14ac:dyDescent="0.25">
      <c r="B34" s="17" t="s">
        <v>22</v>
      </c>
    </row>
    <row r="35" spans="1:12" x14ac:dyDescent="0.25">
      <c r="B35" s="62">
        <f>38.34*10.764</f>
        <v>412.69175999999999</v>
      </c>
      <c r="C35" s="62">
        <v>4400000</v>
      </c>
      <c r="D35" s="59">
        <f t="shared" ref="D35:D40" si="4">C35/B35</f>
        <v>10661.710328308955</v>
      </c>
      <c r="E35" s="59">
        <v>264000</v>
      </c>
      <c r="F35" s="59">
        <v>30000</v>
      </c>
      <c r="G35" s="63">
        <f>F35+E35+C35</f>
        <v>4694000</v>
      </c>
      <c r="H35" s="59">
        <f>G35/B35</f>
        <v>11374.106427518689</v>
      </c>
      <c r="I35" s="13" t="e">
        <f>G35/#REF!</f>
        <v>#REF!</v>
      </c>
      <c r="K35">
        <f>A35+B35</f>
        <v>412.69175999999999</v>
      </c>
      <c r="L35">
        <f>G35/K35</f>
        <v>11374.106427518689</v>
      </c>
    </row>
    <row r="36" spans="1:12" x14ac:dyDescent="0.25">
      <c r="B36" s="62">
        <f>339+44</f>
        <v>383</v>
      </c>
      <c r="C36" s="17">
        <v>4000000</v>
      </c>
      <c r="D36">
        <f t="shared" si="4"/>
        <v>10443.864229765013</v>
      </c>
      <c r="E36">
        <v>240000</v>
      </c>
      <c r="F36" s="59">
        <v>30000</v>
      </c>
      <c r="G36" s="13">
        <f>F36+E36+C36</f>
        <v>4270000</v>
      </c>
      <c r="H36">
        <f>G36/B36</f>
        <v>11148.825065274152</v>
      </c>
      <c r="I36" s="13" t="e">
        <f>G36/#REF!</f>
        <v>#REF!</v>
      </c>
      <c r="J36" t="e">
        <f>G36/A36</f>
        <v>#DIV/0!</v>
      </c>
    </row>
    <row r="37" spans="1:12" x14ac:dyDescent="0.25">
      <c r="C37" s="62"/>
      <c r="D37" t="e">
        <f t="shared" si="4"/>
        <v>#DIV/0!</v>
      </c>
      <c r="E37">
        <v>1864500</v>
      </c>
      <c r="F37">
        <v>30000</v>
      </c>
      <c r="G37" s="13">
        <f>F37+E37+C37</f>
        <v>1894500</v>
      </c>
      <c r="H37" t="e">
        <f>G37/B37</f>
        <v>#DIV/0!</v>
      </c>
    </row>
    <row r="38" spans="1:12" ht="15.75" x14ac:dyDescent="0.25">
      <c r="A38" s="15"/>
      <c r="D38" t="e">
        <f t="shared" si="4"/>
        <v>#DIV/0!</v>
      </c>
      <c r="E38">
        <v>1914500</v>
      </c>
      <c r="F38">
        <v>30000</v>
      </c>
      <c r="G38" s="13">
        <f>F38+E38+C38</f>
        <v>1944500</v>
      </c>
      <c r="H38" t="e">
        <f>G38/B38</f>
        <v>#DIV/0!</v>
      </c>
    </row>
    <row r="39" spans="1:12" ht="15.75" x14ac:dyDescent="0.25">
      <c r="A39" s="15"/>
      <c r="D39" t="e">
        <f t="shared" si="4"/>
        <v>#DIV/0!</v>
      </c>
      <c r="E39">
        <v>288000</v>
      </c>
      <c r="F39">
        <v>30000</v>
      </c>
      <c r="G39" s="13">
        <f>F39+E39+C39</f>
        <v>318000</v>
      </c>
      <c r="H39" t="e">
        <f>G39/B39</f>
        <v>#DIV/0!</v>
      </c>
    </row>
    <row r="40" spans="1:12" ht="15.75" x14ac:dyDescent="0.25">
      <c r="A40" s="15"/>
      <c r="D40" t="e">
        <f t="shared" si="4"/>
        <v>#DIV/0!</v>
      </c>
    </row>
    <row r="41" spans="1:12" ht="15.75" x14ac:dyDescent="0.25">
      <c r="A41" s="15"/>
    </row>
    <row r="42" spans="1:12" ht="15.75" x14ac:dyDescent="0.25">
      <c r="A42" s="15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4" workbookViewId="0">
      <selection activeCell="I2" sqref="I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2024-04-23T05:58:53Z</dcterms:modified>
</cp:coreProperties>
</file>