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VC\Koperkhairane\Paresh Mansukhbhai Gohil\"/>
    </mc:Choice>
  </mc:AlternateContent>
  <xr:revisionPtr revIDLastSave="0" documentId="13_ncr:1_{346EC5D1-81CC-40C6-9270-B260ED22A5CE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Q23" i="4"/>
  <c r="Q22" i="4"/>
  <c r="I20" i="4"/>
  <c r="Q20" i="4"/>
  <c r="I28" i="4"/>
  <c r="J18" i="4"/>
  <c r="P12" i="4" l="1"/>
  <c r="Q11" i="4"/>
  <c r="Q10" i="4"/>
  <c r="Q9" i="4"/>
  <c r="Q8" i="4"/>
  <c r="P7" i="4"/>
  <c r="Q6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<sst xmlns="http://schemas.openxmlformats.org/spreadsheetml/2006/main" count="35" uniqueCount="32">
  <si>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</si>
  <si>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</si>
  <si>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</si>
  <si>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</si>
  <si>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</si>
  <si>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</si>
  <si>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</si>
  <si>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</si>
  <si>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</si>
  <si>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</si>
  <si>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</si>
  <si>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</si>
  <si>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</si>
  <si>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Shop No. 2, Ground Floor, Silver Steak, Plot No. A-64, Sector 19, Village - Koperkhairane, </t>
  </si>
  <si>
    <t>bua</t>
  </si>
  <si>
    <t>rate</t>
  </si>
  <si>
    <t>fmv</t>
  </si>
  <si>
    <t>oc - 2004</t>
  </si>
  <si>
    <t>agreement  = 14.08.2013</t>
  </si>
  <si>
    <t>av</t>
  </si>
  <si>
    <t>sd</t>
  </si>
  <si>
    <t>rd</t>
  </si>
  <si>
    <t>bv</t>
  </si>
  <si>
    <t>12000 to 13000 on sa</t>
  </si>
  <si>
    <t>mca</t>
  </si>
  <si>
    <t>21500/- on ca</t>
  </si>
  <si>
    <t>06.03.24</t>
  </si>
  <si>
    <t>29.02.24</t>
  </si>
  <si>
    <t>17.08.23</t>
  </si>
  <si>
    <t>04.08.23</t>
  </si>
  <si>
    <t>26.06.23</t>
  </si>
  <si>
    <t>as per site building is g+14 and as per index II g+12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</si>
</sst>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449524</xdr:colOff>
      <xdr:row>37</xdr:row>
      <xdr:rowOff>58078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15E4C2-DD70-4E7F-82A9-E158281CD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251124" cy="66493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400050</xdr:colOff>
      <xdr:row>52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DB2F48-5F17-4BA5-A8F0-F6FC38FBC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78450" cy="9877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49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CCC4EB-1489-42A5-A0B0-6C790C687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277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487544</xdr:colOff>
      <xdr:row>40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C9BBFC-3CE0-408F-8E45-414494A9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679544" cy="6544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563755</xdr:colOff>
      <xdr:row>37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761A79-B69E-4A53-8E3E-610D83B94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755755" cy="69161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230844</xdr:colOff>
      <xdr:row>42</xdr:row>
      <xdr:rowOff>115360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EC2D80-2C62-4F87-936A-7491191C3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80444" cy="7592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564095</xdr:colOff>
      <xdr:row>39</xdr:row>
      <xdr:rowOff>162798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F42F26-A8BF-47B2-B5EF-36D1CB87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194495" cy="62587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29</xdr:col>
      <xdr:colOff>583063</xdr:colOff>
      <xdr:row>34</xdr:row>
      <xdr:rowOff>124746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4017FF-86FE-4C32-94B9-6982F2E1D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4603863" cy="6601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53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03441-B1C2-4FF3-95E8-72BE2ABA9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10010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49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C4FBAC-DD9D-43AE-BF6C-F491CFE37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248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400050</xdr:colOff>
      <xdr:row>49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CF8122-225D-4BE1-80AF-2631FBA4A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78450" cy="9248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30" sqref="O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280</v>
      </c>
      <c r="C2" s="4">
        <f>B2*1.2</f>
        <v>336</v>
      </c>
      <c r="D2" s="4">
        <f t="shared" ref="D2:D13" si="2">C2*1.2</f>
        <v>403.2</v>
      </c>
      <c r="E2" s="16">
        <f t="shared" ref="E2:E13" si="3">R2</f>
        <v>5700000</v>
      </c>
      <c r="F2" s="10">
        <f t="shared" ref="F2:F13" si="4">ROUND((E2/B2),0)</f>
        <v>20357</v>
      </c>
      <c r="G2" s="10">
        <f t="shared" ref="G2:G13" si="5">ROUND((E2/C2),0)</f>
        <v>16964</v>
      </c>
      <c r="H2" s="10">
        <f t="shared" ref="H2:H13" si="6">ROUND((E2/D2),0)</f>
        <v>14137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280</v>
      </c>
      <c r="R2" s="2">
        <v>5700000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290</v>
      </c>
      <c r="C3" s="4">
        <f t="shared" ref="C3:C15" si="9">B3*1.2</f>
        <v>348</v>
      </c>
      <c r="D3" s="4">
        <f t="shared" si="2"/>
        <v>417.59999999999997</v>
      </c>
      <c r="E3" s="16">
        <f t="shared" si="3"/>
        <v>7500000</v>
      </c>
      <c r="F3" s="10">
        <f t="shared" si="4"/>
        <v>25862</v>
      </c>
      <c r="G3" s="15">
        <f t="shared" si="5"/>
        <v>21552</v>
      </c>
      <c r="H3" s="10">
        <f t="shared" si="6"/>
        <v>17960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290</v>
      </c>
      <c r="R3" s="2">
        <v>7500000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180</v>
      </c>
      <c r="C4" s="4">
        <f t="shared" si="9"/>
        <v>216</v>
      </c>
      <c r="D4" s="4">
        <f t="shared" si="2"/>
        <v>259.2</v>
      </c>
      <c r="E4" s="16">
        <f t="shared" si="3"/>
        <v>6000000</v>
      </c>
      <c r="F4" s="10">
        <f t="shared" si="4"/>
        <v>33333</v>
      </c>
      <c r="G4" s="10">
        <f t="shared" si="5"/>
        <v>27778</v>
      </c>
      <c r="H4" s="10">
        <f t="shared" si="6"/>
        <v>23148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180</v>
      </c>
      <c r="R4" s="2">
        <v>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240</v>
      </c>
      <c r="C5" s="4">
        <f t="shared" si="9"/>
        <v>288</v>
      </c>
      <c r="D5" s="4">
        <f t="shared" si="2"/>
        <v>345.59999999999997</v>
      </c>
      <c r="E5" s="16">
        <f t="shared" si="3"/>
        <v>8000000</v>
      </c>
      <c r="F5" s="10">
        <f t="shared" si="4"/>
        <v>33333</v>
      </c>
      <c r="G5" s="15">
        <f t="shared" si="5"/>
        <v>27778</v>
      </c>
      <c r="H5" s="10">
        <f t="shared" si="6"/>
        <v>23148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240</v>
      </c>
      <c r="R5" s="2">
        <v>8000000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275.69444444444451</v>
      </c>
      <c r="C6" s="4">
        <f t="shared" si="9"/>
        <v>330.83333333333343</v>
      </c>
      <c r="D6" s="4">
        <f t="shared" si="2"/>
        <v>397.00000000000011</v>
      </c>
      <c r="E6" s="16">
        <f t="shared" si="3"/>
        <v>10000000</v>
      </c>
      <c r="F6" s="10">
        <f t="shared" si="4"/>
        <v>36272</v>
      </c>
      <c r="G6" s="10">
        <f t="shared" si="5"/>
        <v>30227</v>
      </c>
      <c r="H6" s="10">
        <f t="shared" si="6"/>
        <v>25189</v>
      </c>
      <c r="I6" s="10" t="e">
        <f>#REF!</f>
        <v>#REF!</v>
      </c>
      <c r="J6" s="10">
        <f t="shared" si="7"/>
        <v>0</v>
      </c>
      <c r="O6">
        <v>397</v>
      </c>
      <c r="P6">
        <f t="shared" si="8"/>
        <v>330.83333333333337</v>
      </c>
      <c r="Q6">
        <f t="shared" ref="Q2:Q12" si="10">P6/1.2</f>
        <v>275.69444444444451</v>
      </c>
      <c r="R6" s="2">
        <v>10000000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380</v>
      </c>
      <c r="C7" s="4">
        <f t="shared" si="9"/>
        <v>456</v>
      </c>
      <c r="D7" s="4">
        <f t="shared" si="2"/>
        <v>547.19999999999993</v>
      </c>
      <c r="E7" s="16">
        <f t="shared" si="3"/>
        <v>7300000</v>
      </c>
      <c r="F7" s="10">
        <f t="shared" si="4"/>
        <v>19211</v>
      </c>
      <c r="G7" s="10">
        <f t="shared" si="5"/>
        <v>16009</v>
      </c>
      <c r="H7" s="10">
        <f t="shared" si="6"/>
        <v>13341</v>
      </c>
      <c r="I7" s="10" t="e">
        <f>#REF!</f>
        <v>#REF!</v>
      </c>
      <c r="J7" s="10">
        <f t="shared" si="7"/>
        <v>0</v>
      </c>
      <c r="O7">
        <v>0</v>
      </c>
      <c r="P7">
        <f t="shared" si="8"/>
        <v>0</v>
      </c>
      <c r="Q7">
        <v>380</v>
      </c>
      <c r="R7" s="2">
        <v>7300000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175.5429</v>
      </c>
      <c r="C8" s="4">
        <f t="shared" si="9"/>
        <v>210.65147999999999</v>
      </c>
      <c r="D8" s="4">
        <f t="shared" si="2"/>
        <v>252.78177599999998</v>
      </c>
      <c r="E8" s="16">
        <f t="shared" si="3"/>
        <v>2750000</v>
      </c>
      <c r="F8" s="10">
        <f t="shared" si="4"/>
        <v>15666</v>
      </c>
      <c r="G8" s="10">
        <f t="shared" si="5"/>
        <v>13055</v>
      </c>
      <c r="H8" s="10">
        <f t="shared" si="6"/>
        <v>10879</v>
      </c>
      <c r="I8" s="10" t="e">
        <f>#REF!</f>
        <v>#REF!</v>
      </c>
      <c r="J8" s="10" t="str">
        <f t="shared" si="7"/>
        <v>06.03.24</v>
      </c>
      <c r="O8">
        <v>0</v>
      </c>
      <c r="P8">
        <f>19.57*10.764</f>
        <v>210.65147999999999</v>
      </c>
      <c r="Q8">
        <f t="shared" si="10"/>
        <v>175.5429</v>
      </c>
      <c r="R8" s="2">
        <v>2750000</v>
      </c>
      <c r="S8" s="8" t="s">
        <v>26</v>
      </c>
      <c r="T8" s="8"/>
    </row>
    <row r="9" spans="1:20" x14ac:dyDescent="0.25">
      <c r="A9" s="4">
        <f t="shared" si="0"/>
        <v>0</v>
      </c>
      <c r="B9" s="4">
        <f t="shared" si="1"/>
        <v>239.16666666666669</v>
      </c>
      <c r="C9" s="4">
        <f t="shared" si="9"/>
        <v>287</v>
      </c>
      <c r="D9" s="4">
        <f t="shared" si="2"/>
        <v>344.4</v>
      </c>
      <c r="E9" s="16">
        <f t="shared" si="3"/>
        <v>2550000</v>
      </c>
      <c r="F9" s="10">
        <f t="shared" si="4"/>
        <v>10662</v>
      </c>
      <c r="G9" s="10">
        <f t="shared" si="5"/>
        <v>8885</v>
      </c>
      <c r="H9" s="10">
        <f t="shared" si="6"/>
        <v>7404</v>
      </c>
      <c r="I9" s="10" t="e">
        <f>#REF!</f>
        <v>#REF!</v>
      </c>
      <c r="J9" s="10" t="str">
        <f t="shared" si="7"/>
        <v>29.02.24</v>
      </c>
      <c r="O9">
        <v>0</v>
      </c>
      <c r="P9">
        <v>287</v>
      </c>
      <c r="Q9">
        <f t="shared" si="10"/>
        <v>239.16666666666669</v>
      </c>
      <c r="R9" s="2">
        <v>2550000</v>
      </c>
      <c r="S9" s="8" t="s">
        <v>27</v>
      </c>
      <c r="T9" s="8"/>
    </row>
    <row r="10" spans="1:20" x14ac:dyDescent="0.25">
      <c r="A10" s="4">
        <f t="shared" si="0"/>
        <v>0</v>
      </c>
      <c r="B10" s="4">
        <f t="shared" si="1"/>
        <v>178.75</v>
      </c>
      <c r="C10" s="4">
        <f t="shared" si="9"/>
        <v>214.5</v>
      </c>
      <c r="D10" s="4">
        <f t="shared" si="2"/>
        <v>257.39999999999998</v>
      </c>
      <c r="E10" s="16">
        <f t="shared" si="3"/>
        <v>3500000</v>
      </c>
      <c r="F10" s="10">
        <f t="shared" si="4"/>
        <v>19580</v>
      </c>
      <c r="G10" s="10">
        <f t="shared" si="5"/>
        <v>16317</v>
      </c>
      <c r="H10" s="10">
        <f t="shared" si="6"/>
        <v>13598</v>
      </c>
      <c r="I10" s="10" t="e">
        <f>#REF!</f>
        <v>#REF!</v>
      </c>
      <c r="J10" s="10" t="str">
        <f t="shared" si="7"/>
        <v>17.08.23</v>
      </c>
      <c r="O10">
        <v>0</v>
      </c>
      <c r="P10">
        <v>214.5</v>
      </c>
      <c r="Q10">
        <f t="shared" si="10"/>
        <v>178.75</v>
      </c>
      <c r="R10" s="2">
        <v>3500000</v>
      </c>
      <c r="S10" s="8" t="s">
        <v>28</v>
      </c>
      <c r="T10" s="8"/>
    </row>
    <row r="11" spans="1:20" x14ac:dyDescent="0.25">
      <c r="A11" s="4">
        <f t="shared" si="0"/>
        <v>0</v>
      </c>
      <c r="B11" s="4">
        <f t="shared" si="1"/>
        <v>153.33333333333334</v>
      </c>
      <c r="C11" s="4">
        <f t="shared" si="9"/>
        <v>184</v>
      </c>
      <c r="D11" s="4">
        <f t="shared" si="2"/>
        <v>220.79999999999998</v>
      </c>
      <c r="E11" s="16">
        <f t="shared" si="3"/>
        <v>2650000</v>
      </c>
      <c r="F11" s="10">
        <f t="shared" si="4"/>
        <v>17283</v>
      </c>
      <c r="G11" s="10">
        <f t="shared" si="5"/>
        <v>14402</v>
      </c>
      <c r="H11" s="10">
        <f t="shared" si="6"/>
        <v>12002</v>
      </c>
      <c r="I11" s="10" t="e">
        <f>#REF!</f>
        <v>#REF!</v>
      </c>
      <c r="J11" s="10" t="str">
        <f t="shared" si="7"/>
        <v>04.08.23</v>
      </c>
      <c r="O11">
        <v>0</v>
      </c>
      <c r="P11">
        <v>184</v>
      </c>
      <c r="Q11">
        <f t="shared" si="10"/>
        <v>153.33333333333334</v>
      </c>
      <c r="R11" s="2">
        <v>2650000</v>
      </c>
      <c r="S11" s="8" t="s">
        <v>29</v>
      </c>
      <c r="T11" s="8"/>
    </row>
    <row r="12" spans="1:20" x14ac:dyDescent="0.25">
      <c r="A12" s="4">
        <f t="shared" si="0"/>
        <v>0</v>
      </c>
      <c r="B12" s="4">
        <f t="shared" si="1"/>
        <v>107</v>
      </c>
      <c r="C12" s="4">
        <f t="shared" si="9"/>
        <v>128.4</v>
      </c>
      <c r="D12" s="4">
        <f t="shared" si="2"/>
        <v>154.08000000000001</v>
      </c>
      <c r="E12" s="16">
        <f t="shared" si="3"/>
        <v>2800000</v>
      </c>
      <c r="F12" s="10">
        <f t="shared" si="4"/>
        <v>26168</v>
      </c>
      <c r="G12" s="15">
        <f t="shared" si="5"/>
        <v>21807</v>
      </c>
      <c r="H12" s="10">
        <f t="shared" si="6"/>
        <v>18172</v>
      </c>
      <c r="I12" s="10" t="e">
        <f>#REF!</f>
        <v>#REF!</v>
      </c>
      <c r="J12" s="10" t="str">
        <f t="shared" si="7"/>
        <v>26.06.23</v>
      </c>
      <c r="O12">
        <v>0</v>
      </c>
      <c r="P12">
        <f t="shared" si="8"/>
        <v>0</v>
      </c>
      <c r="Q12">
        <v>107</v>
      </c>
      <c r="R12" s="2">
        <v>2800000</v>
      </c>
      <c r="S12" s="8" t="s">
        <v>30</v>
      </c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10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173</v>
      </c>
      <c r="J18">
        <f>16.05*10.764</f>
        <v>172.76220000000001</v>
      </c>
    </row>
    <row r="19" spans="7:24" x14ac:dyDescent="0.25">
      <c r="H19" t="s">
        <v>15</v>
      </c>
      <c r="I19">
        <v>22000</v>
      </c>
      <c r="O19" t="s">
        <v>24</v>
      </c>
    </row>
    <row r="20" spans="7:24" x14ac:dyDescent="0.25">
      <c r="H20" t="s">
        <v>16</v>
      </c>
      <c r="I20">
        <f>I19*I18</f>
        <v>3806000</v>
      </c>
      <c r="O20">
        <v>19.690000000000001</v>
      </c>
      <c r="P20">
        <v>9.6</v>
      </c>
      <c r="Q20">
        <f>P20*O20</f>
        <v>189.024</v>
      </c>
    </row>
    <row r="21" spans="7:24" x14ac:dyDescent="0.25">
      <c r="Q21">
        <v>21500</v>
      </c>
    </row>
    <row r="22" spans="7:24" x14ac:dyDescent="0.25">
      <c r="G22" s="6"/>
      <c r="H22" s="6"/>
      <c r="Q22">
        <f>Q21*Q20</f>
        <v>4064016</v>
      </c>
    </row>
    <row r="23" spans="7:24" x14ac:dyDescent="0.25">
      <c r="H23" t="s">
        <v>17</v>
      </c>
      <c r="Q23">
        <f>Q22/173</f>
        <v>23491.421965317921</v>
      </c>
    </row>
    <row r="24" spans="7:24" x14ac:dyDescent="0.25">
      <c r="H24" t="s">
        <v>18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19</v>
      </c>
      <c r="I25">
        <v>1600000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20</v>
      </c>
      <c r="I26">
        <v>96000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21</v>
      </c>
      <c r="I27">
        <v>16000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22</v>
      </c>
      <c r="I28">
        <f>SUM(I25:I27)</f>
        <v>1712000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O29" t="s">
        <v>31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25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 t="s">
        <v>23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2024-04-23T06:24:44Z</dcterms:modified>
</cp:coreProperties>
</file>