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Meas" sheetId="4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41"/>
  <c r="K11"/>
  <c r="K4"/>
  <c r="K5"/>
  <c r="K6"/>
  <c r="K7"/>
  <c r="K8"/>
  <c r="K9"/>
  <c r="K10"/>
  <c r="Q6" i="4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C23" i="23"/>
  <c r="P8" i="4"/>
  <c r="Q8" s="1"/>
  <c r="B8" s="1"/>
  <c r="J8"/>
  <c r="I8"/>
  <c r="E8"/>
  <c r="A8"/>
  <c r="P7"/>
  <c r="Q7" s="1"/>
  <c r="B7" s="1"/>
  <c r="J7"/>
  <c r="I7"/>
  <c r="E7"/>
  <c r="A7"/>
  <c r="F5" l="1"/>
  <c r="C5"/>
  <c r="F4"/>
  <c r="C4"/>
  <c r="F6"/>
  <c r="C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B15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6" l="1"/>
  <c r="D6"/>
  <c r="H6" s="1"/>
  <c r="G4"/>
  <c r="D4"/>
  <c r="H4" s="1"/>
  <c r="G5"/>
  <c r="D5"/>
  <c r="H5" s="1"/>
  <c r="G8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O9"/>
  <c r="L28"/>
  <c r="L23"/>
  <c r="L24"/>
  <c r="L25"/>
  <c r="L26"/>
  <c r="L27"/>
  <c r="L31"/>
  <c r="L22"/>
  <c r="L10"/>
  <c r="L9"/>
  <c r="N9"/>
  <c r="M8"/>
  <c r="M7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<sst xmlns="http://schemas.openxmlformats.org/spreadsheetml/2006/main" count="166" uniqueCount="123">
  <si>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</si>
  <si>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</si>
  <si>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</si>
  <si>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</si>
  <si>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</si>
  <si>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</si>
  <si>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</si>
  <si>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</si>
  <si>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</si>
  <si>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</si>
  <si>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</si>
  <si>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</si>
  <si>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</si>
  <si>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</si>
  <si>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</si>
  <si>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</si>
  <si>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</si>
  <si>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</si>
  <si>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</si>
  <si>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</si>
  <si>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</si>
  <si>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</si>
  <si>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</si>
  <si>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</si>
  <si>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</si>
  <si>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</si>
  <si>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</si>
  <si>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</si>
  <si>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</si>
  <si>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</si>
  <si>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</si>
  <si>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</si>
  <si>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</si>
  <si>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</si>
  <si>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</si>
  <si>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</si>
  <si>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</si>
  <si>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</si>
  <si>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</si>
  <si>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</si>
  <si>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</si>
  <si>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</si>
  <si>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</si>
  <si>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</si>
  <si>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</si>
  <si>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</si>
  <si>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</si>
  <si>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</si>
  <si>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</si>
  <si>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</si>
  <si>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</si>
  <si>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</si>
  <si>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</si>
  <si>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</si>
  <si>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</si>
  <si>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</si>
  <si>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</si>
  <si>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</si>
  <si>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</si>
  <si>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</si>
  <si>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</si>
  <si>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</si>
  <si>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</si>
  <si>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</si>
  <si>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</si>
  <si>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</si>
  <si>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</si>
  <si>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</si>
  <si>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</si>
  <si>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</si>
  <si>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</si>
  <si>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</si>
  <si>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</si>
  <si>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</si>
  <si>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</si>
  <si>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</si>
  <si>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</si>
  <si>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</si>
  <si>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</si>
  <si>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</si>
  <si>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</si>
  <si>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</si>
  <si>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</si>
  <si>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</si>
  <si>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</si>
  <si>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</si>
  <si>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</si>
  <si>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</si>
  <si>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</si>
  <si>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</si>
  <si>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</si>
  <si>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</si>
  <si>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</si>
  <si>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</si>
  <si>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</si>
  <si>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</si>
  <si>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</si>
  <si>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</si>
  <si>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</si>
  <si>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</si>
  <si>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</si>
  <si>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</si>
  <si>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</si>
  <si>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</si>
  <si>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</si>
  <si>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</si>
  <si>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</si>
  <si>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</si>
  <si>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</si>
  <si>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</si>
  <si>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</si>
  <si>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</si>
  <si>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</si>
  <si>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</si>
  <si>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</si>
  <si>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</si>
  <si>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</si>
  <si>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</si>
  <si>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</si>
  <si>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rate on BA</t>
  </si>
  <si>
    <t>BA</t>
  </si>
  <si>
    <t>Pass</t>
  </si>
  <si>
    <t>BED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</si>
</sst>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125067</xdr:rowOff>
    </xdr:from>
    <xdr:to>
      <xdr:col>9</xdr:col>
      <xdr:colOff>238126</xdr:colOff>
      <xdr:row>24</xdr:row>
      <xdr:rowOff>29817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6067"/>
          <a:ext cx="5754343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9</xdr:col>
      <xdr:colOff>304800</xdr:colOff>
      <xdr:row>22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190500"/>
          <a:ext cx="5734050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62735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60700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60700</v>
      </c>
      <c r="D5" s="56" t="s">
        <v>61</v>
      </c>
      <c r="E5" s="57">
        <f>ROUND(C5/10.764,0)</f>
        <v>5639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46700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14000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13020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59720</v>
      </c>
      <c r="D10" s="56" t="s">
        <v>61</v>
      </c>
      <c r="E10" s="57">
        <f>ROUND(C10/10.764,0)</f>
        <v>5548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2120000</v>
      </c>
      <c r="C17" s="71">
        <v>1060</v>
      </c>
      <c r="D17" s="71"/>
      <c r="E17" s="71">
        <f>E10*C17</f>
        <v>5880880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0" si="0">H16*I16</f>
        <v>112.11</v>
      </c>
    </row>
    <row r="17" spans="7:19">
      <c r="G17" s="71" t="s">
        <v>122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121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tabSelected="1" topLeftCell="A7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6000</v>
      </c>
      <c r="D3" s="20" t="s">
        <v>119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4000</v>
      </c>
      <c r="D5" s="22"/>
      <c r="F5" s="74"/>
      <c r="G5" s="74"/>
      <c r="H5" s="120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7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53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10.5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0.105</v>
      </c>
      <c r="D11" s="26"/>
      <c r="F11" s="74"/>
      <c r="G11" s="74"/>
    </row>
    <row r="12" spans="1:16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16">
      <c r="A14" s="15" t="s">
        <v>15</v>
      </c>
      <c r="B14" s="18"/>
      <c r="C14" s="19">
        <f>C5</f>
        <v>4000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5790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120</v>
      </c>
      <c r="B18" s="7"/>
      <c r="C18" s="72">
        <v>1060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6137400</v>
      </c>
      <c r="D19" s="74" t="s">
        <v>68</v>
      </c>
      <c r="E19" s="29"/>
      <c r="F19" s="74" t="s">
        <v>68</v>
      </c>
      <c r="G19" s="74"/>
      <c r="N19" s="10">
        <f>N18*N17</f>
        <v>1372294</v>
      </c>
    </row>
    <row r="20" spans="1:16">
      <c r="A20" s="15"/>
      <c r="B20" s="53">
        <f>C20*80%</f>
        <v>4664424</v>
      </c>
      <c r="C20" s="30">
        <f>C19*95%</f>
        <v>5830530</v>
      </c>
      <c r="D20" s="74" t="s">
        <v>24</v>
      </c>
      <c r="E20" s="30"/>
      <c r="F20" s="74" t="s">
        <v>24</v>
      </c>
      <c r="G20" s="74"/>
    </row>
    <row r="21" spans="1:16">
      <c r="A21" s="15"/>
      <c r="C21" s="30">
        <f>C19*80%</f>
        <v>4909920</v>
      </c>
      <c r="D21" s="74" t="s">
        <v>25</v>
      </c>
      <c r="E21" s="30"/>
      <c r="F21" s="74" t="s">
        <v>25</v>
      </c>
      <c r="G21" s="74"/>
    </row>
    <row r="22" spans="1:16">
      <c r="A22" s="15"/>
      <c r="F22" s="74"/>
      <c r="G22" s="74"/>
      <c r="J22">
        <v>15</v>
      </c>
      <c r="K22">
        <v>10</v>
      </c>
      <c r="L22">
        <f>K22*J22</f>
        <v>150</v>
      </c>
    </row>
    <row r="23" spans="1:16">
      <c r="A23" s="31" t="s">
        <v>26</v>
      </c>
      <c r="B23" s="32"/>
      <c r="C23" s="33">
        <f>C18*2000</f>
        <v>2120000</v>
      </c>
      <c r="D23" s="33">
        <f>D4*D18</f>
        <v>0</v>
      </c>
      <c r="J23">
        <v>10</v>
      </c>
      <c r="K23">
        <v>9</v>
      </c>
      <c r="L23" s="71">
        <f t="shared" ref="L23:L31" si="0">K23*J23</f>
        <v>90</v>
      </c>
    </row>
    <row r="24" spans="1:16">
      <c r="A24" s="15" t="s">
        <v>27</v>
      </c>
      <c r="J24">
        <v>9</v>
      </c>
      <c r="K24">
        <v>8</v>
      </c>
      <c r="L24" s="71">
        <f t="shared" si="0"/>
        <v>72</v>
      </c>
    </row>
    <row r="25" spans="1:16">
      <c r="A25" s="34" t="s">
        <v>28</v>
      </c>
      <c r="B25" s="16"/>
      <c r="C25" s="30">
        <f>C19*0.025/12</f>
        <v>12786.25</v>
      </c>
      <c r="D25" s="30"/>
      <c r="J25">
        <v>6</v>
      </c>
      <c r="K25">
        <v>4</v>
      </c>
      <c r="L25" s="71">
        <f t="shared" si="0"/>
        <v>24</v>
      </c>
    </row>
    <row r="26" spans="1:16">
      <c r="C26" s="30"/>
      <c r="D26" s="30"/>
      <c r="J26">
        <v>4</v>
      </c>
      <c r="K26">
        <v>4</v>
      </c>
      <c r="L26" s="71">
        <f t="shared" si="0"/>
        <v>16</v>
      </c>
    </row>
    <row r="27" spans="1:16">
      <c r="C27" s="30"/>
      <c r="D27" s="30"/>
      <c r="J27">
        <v>9</v>
      </c>
      <c r="K27">
        <v>4</v>
      </c>
      <c r="L27" s="71">
        <f t="shared" si="0"/>
        <v>36</v>
      </c>
    </row>
    <row r="28" spans="1:16">
      <c r="C28"/>
      <c r="D28"/>
      <c r="L28" s="71">
        <f>SUM(L22:L27)</f>
        <v>388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A4" zoomScale="70" zoomScaleNormal="70" workbookViewId="0">
      <selection activeCell="O24" sqref="O2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>
        <f t="shared" ref="A4:A6" si="0">N4</f>
        <v>0</v>
      </c>
      <c r="B4" s="4">
        <f t="shared" ref="B4:B6" si="1">Q4</f>
        <v>0</v>
      </c>
      <c r="C4" s="4">
        <f t="shared" ref="C4:C6" si="2">B4*1.2</f>
        <v>0</v>
      </c>
      <c r="D4" s="4">
        <f t="shared" ref="D4:D6" si="3">C4*1.2</f>
        <v>0</v>
      </c>
      <c r="E4" s="5">
        <f t="shared" ref="E4:E6" si="4">R4</f>
        <v>0</v>
      </c>
      <c r="F4" s="4" t="e">
        <f t="shared" ref="F4:F6" si="5">ROUND((E4/B4),0)</f>
        <v>#DIV/0!</v>
      </c>
      <c r="G4" s="4" t="e">
        <f t="shared" ref="G4:G6" si="6">ROUND((E4/C4),0)</f>
        <v>#DIV/0!</v>
      </c>
      <c r="H4" s="4" t="e">
        <f t="shared" ref="H4:H6" si="7">ROUND((E4/D4),0)</f>
        <v>#DIV/0!</v>
      </c>
      <c r="I4" s="4">
        <f t="shared" ref="I4:I6" si="8">T4</f>
        <v>0</v>
      </c>
      <c r="J4" s="4">
        <f t="shared" ref="J4:J6" si="9">U4</f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4:Q6" si="10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12">N7</f>
        <v>0</v>
      </c>
      <c r="B7" s="4">
        <f t="shared" ref="B7:B8" si="13">Q7</f>
        <v>0</v>
      </c>
      <c r="C7" s="4">
        <f t="shared" ref="C7:C8" si="14">B7*1.2</f>
        <v>0</v>
      </c>
      <c r="D7" s="4">
        <f t="shared" ref="D7:D8" si="15">C7*1.2</f>
        <v>0</v>
      </c>
      <c r="E7" s="5">
        <f t="shared" ref="E7:E8" si="16">R7</f>
        <v>0</v>
      </c>
      <c r="F7" s="4" t="e">
        <f t="shared" ref="F7:F8" si="17">ROUND((E7/B7),0)</f>
        <v>#DIV/0!</v>
      </c>
      <c r="G7" s="4" t="e">
        <f t="shared" ref="G7:G8" si="18">ROUND((E7/C7),0)</f>
        <v>#DIV/0!</v>
      </c>
      <c r="H7" s="4" t="e">
        <f t="shared" ref="H7:H8" si="19">ROUND((E7/D7),0)</f>
        <v>#DIV/0!</v>
      </c>
      <c r="I7" s="4">
        <f t="shared" ref="I7:I8" si="20">T7</f>
        <v>0</v>
      </c>
      <c r="J7" s="4">
        <f t="shared" ref="J7:J8" si="21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22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ref="P12:P13" si="35"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900</v>
      </c>
      <c r="C15" s="4">
        <f t="shared" si="25"/>
        <v>1080</v>
      </c>
      <c r="D15" s="4">
        <f t="shared" si="26"/>
        <v>1296</v>
      </c>
      <c r="E15" s="5">
        <f t="shared" si="27"/>
        <v>6500000</v>
      </c>
      <c r="F15" s="4">
        <f t="shared" si="28"/>
        <v>7222</v>
      </c>
      <c r="G15" s="4">
        <f t="shared" si="29"/>
        <v>6019</v>
      </c>
      <c r="H15" s="4">
        <f t="shared" si="30"/>
        <v>5015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 t="shared" ref="P15" si="36">O15/1.2</f>
        <v>0</v>
      </c>
      <c r="Q15" s="71">
        <v>900</v>
      </c>
      <c r="R15" s="2">
        <v>6500000</v>
      </c>
      <c r="S15" s="2"/>
    </row>
    <row r="16" spans="1:35">
      <c r="A16" s="4">
        <f t="shared" si="23"/>
        <v>0</v>
      </c>
      <c r="B16" s="4">
        <f t="shared" si="24"/>
        <v>798.6111111111112</v>
      </c>
      <c r="C16" s="4">
        <f t="shared" si="25"/>
        <v>958.33333333333337</v>
      </c>
      <c r="D16" s="4">
        <f t="shared" si="26"/>
        <v>1150</v>
      </c>
      <c r="E16" s="5">
        <f t="shared" si="27"/>
        <v>6500000</v>
      </c>
      <c r="F16" s="4">
        <f t="shared" si="28"/>
        <v>8139</v>
      </c>
      <c r="G16" s="4">
        <f t="shared" si="29"/>
        <v>6783</v>
      </c>
      <c r="H16" s="4">
        <f t="shared" si="30"/>
        <v>5652</v>
      </c>
      <c r="I16" s="4">
        <f t="shared" si="31"/>
        <v>0</v>
      </c>
      <c r="J16" s="4">
        <f t="shared" si="32"/>
        <v>0</v>
      </c>
      <c r="K16" s="71"/>
      <c r="L16" s="71"/>
      <c r="M16" s="71"/>
      <c r="N16" s="71"/>
      <c r="O16" s="71">
        <v>1150</v>
      </c>
      <c r="P16" s="71">
        <f>O16/1.2</f>
        <v>958.33333333333337</v>
      </c>
      <c r="Q16" s="71">
        <f t="shared" si="34"/>
        <v>798.6111111111112</v>
      </c>
      <c r="R16" s="2">
        <v>6500000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7">N19</f>
        <v>0</v>
      </c>
      <c r="B19" s="4">
        <f t="shared" ref="B19" si="38">Q19</f>
        <v>0</v>
      </c>
      <c r="C19" s="4">
        <f t="shared" ref="C19" si="39">B19*1.2</f>
        <v>0</v>
      </c>
      <c r="D19" s="4">
        <f t="shared" ref="D19" si="40">C19*1.2</f>
        <v>0</v>
      </c>
      <c r="E19" s="5">
        <f t="shared" ref="E19" si="41">R19</f>
        <v>0</v>
      </c>
      <c r="F19" s="4" t="e">
        <f t="shared" ref="F19" si="42">ROUND((E19/B19),0)</f>
        <v>#DIV/0!</v>
      </c>
      <c r="G19" s="4" t="e">
        <f t="shared" ref="G19" si="43">ROUND((E19/C19),0)</f>
        <v>#DIV/0!</v>
      </c>
      <c r="H19" s="4" t="e">
        <f t="shared" ref="H19" si="44">ROUND((E19/D19),0)</f>
        <v>#DIV/0!</v>
      </c>
      <c r="I19" s="4">
        <f t="shared" ref="I19:J19" si="45">T19</f>
        <v>0</v>
      </c>
      <c r="J19" s="4">
        <f t="shared" si="45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E8" sqref="E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H4:K12"/>
  <sheetViews>
    <sheetView workbookViewId="0">
      <selection activeCell="K13" sqref="K13"/>
    </sheetView>
  </sheetViews>
  <sheetFormatPr defaultRowHeight="15"/>
  <sheetData>
    <row r="4" spans="8:11">
      <c r="I4">
        <v>19.100000000000001</v>
      </c>
      <c r="J4">
        <v>12</v>
      </c>
      <c r="K4" s="71">
        <f t="shared" ref="K4:K9" si="0">I4*J4</f>
        <v>229.20000000000002</v>
      </c>
    </row>
    <row r="5" spans="8:11">
      <c r="I5">
        <v>13.6</v>
      </c>
      <c r="J5">
        <v>11.6</v>
      </c>
      <c r="K5" s="71">
        <f t="shared" si="0"/>
        <v>157.76</v>
      </c>
    </row>
    <row r="6" spans="8:11">
      <c r="I6">
        <v>11.1</v>
      </c>
      <c r="J6">
        <v>10.8</v>
      </c>
      <c r="K6" s="71">
        <f t="shared" si="0"/>
        <v>119.88000000000001</v>
      </c>
    </row>
    <row r="7" spans="8:11">
      <c r="I7">
        <v>9.3000000000000007</v>
      </c>
      <c r="J7">
        <v>16.399999999999999</v>
      </c>
      <c r="K7" s="71">
        <f t="shared" si="0"/>
        <v>152.52000000000001</v>
      </c>
    </row>
    <row r="8" spans="8:11">
      <c r="I8">
        <v>8.8000000000000007</v>
      </c>
      <c r="J8">
        <v>7.1</v>
      </c>
      <c r="K8" s="71">
        <f t="shared" si="0"/>
        <v>62.480000000000004</v>
      </c>
    </row>
    <row r="9" spans="8:11">
      <c r="I9">
        <v>8.8000000000000007</v>
      </c>
      <c r="J9">
        <v>5.0999999999999996</v>
      </c>
      <c r="K9" s="71">
        <f t="shared" si="0"/>
        <v>44.88</v>
      </c>
    </row>
    <row r="10" spans="8:11">
      <c r="H10" s="71" t="s">
        <v>121</v>
      </c>
      <c r="I10">
        <v>3.2</v>
      </c>
      <c r="J10">
        <v>4.2</v>
      </c>
      <c r="K10">
        <f>I10*J10</f>
        <v>13.440000000000001</v>
      </c>
    </row>
    <row r="11" spans="8:11">
      <c r="H11" s="71" t="s">
        <v>74</v>
      </c>
      <c r="I11">
        <v>5.2</v>
      </c>
      <c r="J11">
        <v>6.2</v>
      </c>
      <c r="K11">
        <f>I11*J11</f>
        <v>32.24</v>
      </c>
    </row>
    <row r="12" spans="8:11">
      <c r="K12">
        <f>SUM(K4:K11)</f>
        <v>812.40000000000009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Meas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2024-04-18T11:37:10Z</dcterms:modified>
</cp:coreProperties>
</file>