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Narayan Rajkumar Mishra\"/>
    </mc:Choice>
  </mc:AlternateContent>
  <xr:revisionPtr revIDLastSave="0" documentId="13_ncr:1_{BE229284-2375-4195-81AB-53624D044C9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0" i="4" l="1"/>
  <c r="J22" i="4"/>
  <c r="F25" i="4"/>
  <c r="E27" i="4"/>
  <c r="E25" i="4"/>
  <c r="Q12" i="4" l="1"/>
  <c r="P12" i="4"/>
  <c r="P11" i="4"/>
  <c r="Q11" i="4" s="1"/>
  <c r="Q10" i="4"/>
  <c r="P10" i="4"/>
  <c r="Q9" i="4"/>
  <c r="Q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<sst xmlns="http://schemas.openxmlformats.org/spreadsheetml/2006/main" count="29" uniqueCount="25">
  <si>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</si>
  <si>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</si>
  <si>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</si>
  <si>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</si>
  <si>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</si>
  <si>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</si>
  <si>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</si>
  <si>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</si>
  <si>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</si>
  <si>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</si>
  <si>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</si>
  <si>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</si>
  <si>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</si>
  <si>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901.9floor,Terrain Heights,Yashwant Nagar,Aaram Society Road,Vakola Santacruz East</t>
  </si>
  <si>
    <t>Previous report  - 2021</t>
  </si>
  <si>
    <t>bua</t>
  </si>
  <si>
    <t>rate</t>
  </si>
  <si>
    <t>car</t>
  </si>
  <si>
    <t>ca</t>
  </si>
  <si>
    <t>fmv</t>
  </si>
  <si>
    <t>oc - 2020</t>
  </si>
  <si>
    <t>rate on bua</t>
  </si>
  <si>
    <t>incl car parking</t>
  </si>
  <si>
    <t>05.01.24</t>
  </si>
  <si>
    <t>yashwant nagar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</si>
</sst>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4D4EA-5835-42F0-B7CA-49455F4E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573281</xdr:colOff>
      <xdr:row>46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D3B178-733E-48E0-8C31-2055135FE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65281" cy="7630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563755</xdr:colOff>
      <xdr:row>40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04BB2-55C0-4BF3-82F3-273D725C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55755" cy="7440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144341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67715-6F1F-43BA-8245-DC66ABA7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07541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183042</xdr:colOff>
      <xdr:row>45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0FA29E-DD47-42F1-A01B-A4438FD9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813442" cy="7259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297188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977B3-BA39-4A78-ABC8-24F2DAE47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708388" cy="7792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535091</xdr:colOff>
      <xdr:row>36</xdr:row>
      <xdr:rowOff>162878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3E1F2C-C64D-4453-877F-9508C571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17491" cy="68303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230674</xdr:colOff>
      <xdr:row>42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8E6CA-17BE-43ED-83EB-B40E10CA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61074" cy="7840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670</v>
      </c>
      <c r="C2" s="4">
        <f>B2*1.2</f>
        <v>804</v>
      </c>
      <c r="D2" s="4">
        <f t="shared" ref="D2:D13" si="2">C2*1.2</f>
        <v>964.8</v>
      </c>
      <c r="E2" s="5">
        <f t="shared" ref="E2:E13" si="3">R2</f>
        <v>21000000</v>
      </c>
      <c r="F2" s="10">
        <f t="shared" ref="F2:F13" si="4">ROUND((E2/B2),0)</f>
        <v>31343</v>
      </c>
      <c r="G2" s="15">
        <f t="shared" ref="G2:G13" si="5">ROUND((E2/C2),0)</f>
        <v>26119</v>
      </c>
      <c r="H2" s="10">
        <f t="shared" ref="H2:H13" si="6">ROUND((E2/D2),0)</f>
        <v>21766</v>
      </c>
      <c r="I2" s="4" t="e">
        <f>#REF!</f>
        <v>#REF!</v>
      </c>
      <c r="J2" s="4" t="str">
        <f t="shared" ref="J2:J13" si="7">S2</f>
        <v>05.01.24</v>
      </c>
      <c r="O2">
        <v>0</v>
      </c>
      <c r="P2">
        <f t="shared" ref="P2:P12" si="8">O2/1.2</f>
        <v>0</v>
      </c>
      <c r="Q2">
        <v>670</v>
      </c>
      <c r="R2" s="2">
        <v>21000000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710</v>
      </c>
      <c r="C3" s="4">
        <f t="shared" ref="C3:C15" si="9">B3*1.2</f>
        <v>852</v>
      </c>
      <c r="D3" s="4">
        <f t="shared" si="2"/>
        <v>1022.4</v>
      </c>
      <c r="E3" s="5">
        <f t="shared" si="3"/>
        <v>20100000</v>
      </c>
      <c r="F3" s="10">
        <f t="shared" si="4"/>
        <v>28310</v>
      </c>
      <c r="G3" s="10">
        <f t="shared" si="5"/>
        <v>23592</v>
      </c>
      <c r="H3" s="10">
        <f t="shared" si="6"/>
        <v>19660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710</v>
      </c>
      <c r="R3" s="2">
        <v>20100000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21500000</v>
      </c>
      <c r="F4" s="10">
        <f t="shared" si="4"/>
        <v>30714</v>
      </c>
      <c r="G4" s="10">
        <f t="shared" si="5"/>
        <v>25595</v>
      </c>
      <c r="H4" s="10">
        <f t="shared" si="6"/>
        <v>21329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700</v>
      </c>
      <c r="R4" s="2">
        <v>21500000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710</v>
      </c>
      <c r="C5" s="4">
        <f t="shared" si="9"/>
        <v>852</v>
      </c>
      <c r="D5" s="4">
        <f t="shared" si="2"/>
        <v>1022.4</v>
      </c>
      <c r="E5" s="5">
        <f t="shared" si="3"/>
        <v>19000000</v>
      </c>
      <c r="F5" s="10">
        <f t="shared" si="4"/>
        <v>26761</v>
      </c>
      <c r="G5" s="10">
        <f t="shared" si="5"/>
        <v>22300</v>
      </c>
      <c r="H5" s="10">
        <f t="shared" si="6"/>
        <v>18584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710</v>
      </c>
      <c r="R5" s="2">
        <v>19000000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708.33333333333337</v>
      </c>
      <c r="C6" s="4">
        <f t="shared" si="9"/>
        <v>850</v>
      </c>
      <c r="D6" s="4">
        <f t="shared" si="2"/>
        <v>1020</v>
      </c>
      <c r="E6" s="5">
        <f t="shared" si="3"/>
        <v>21000000</v>
      </c>
      <c r="F6" s="10">
        <f t="shared" si="4"/>
        <v>29647</v>
      </c>
      <c r="G6" s="10">
        <f t="shared" si="5"/>
        <v>24706</v>
      </c>
      <c r="H6" s="10">
        <f t="shared" si="6"/>
        <v>20588</v>
      </c>
      <c r="I6" s="4" t="e">
        <f>#REF!</f>
        <v>#REF!</v>
      </c>
      <c r="J6" s="4">
        <f t="shared" si="7"/>
        <v>0</v>
      </c>
      <c r="O6">
        <v>0</v>
      </c>
      <c r="P6">
        <v>850</v>
      </c>
      <c r="Q6">
        <f t="shared" ref="Q2:Q12" si="10">P6/1.2</f>
        <v>708.33333333333337</v>
      </c>
      <c r="R6" s="2">
        <v>21000000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710</v>
      </c>
      <c r="C7" s="4">
        <f t="shared" si="9"/>
        <v>852</v>
      </c>
      <c r="D7" s="4">
        <f t="shared" si="2"/>
        <v>1022.4</v>
      </c>
      <c r="E7" s="5">
        <f t="shared" si="3"/>
        <v>21100000</v>
      </c>
      <c r="F7" s="10">
        <f t="shared" si="4"/>
        <v>29718</v>
      </c>
      <c r="G7" s="10">
        <f t="shared" si="5"/>
        <v>24765</v>
      </c>
      <c r="H7" s="10">
        <f t="shared" si="6"/>
        <v>20638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710</v>
      </c>
      <c r="R7" s="2">
        <v>21100000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575</v>
      </c>
      <c r="C8" s="4">
        <f t="shared" si="9"/>
        <v>690</v>
      </c>
      <c r="D8" s="4">
        <f t="shared" si="2"/>
        <v>828</v>
      </c>
      <c r="E8" s="5">
        <f t="shared" si="3"/>
        <v>21900000</v>
      </c>
      <c r="F8" s="10">
        <f t="shared" si="4"/>
        <v>38087</v>
      </c>
      <c r="G8" s="15">
        <f t="shared" si="5"/>
        <v>31739</v>
      </c>
      <c r="H8" s="10">
        <f t="shared" si="6"/>
        <v>26449</v>
      </c>
      <c r="I8" s="4" t="e">
        <f>#REF!</f>
        <v>#REF!</v>
      </c>
      <c r="J8" s="4">
        <f t="shared" si="7"/>
        <v>0</v>
      </c>
      <c r="O8">
        <v>0</v>
      </c>
      <c r="P8">
        <v>690</v>
      </c>
      <c r="Q8">
        <f t="shared" si="10"/>
        <v>575</v>
      </c>
      <c r="R8" s="2">
        <v>21900000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5">
        <f t="shared" si="3"/>
        <v>21000000</v>
      </c>
      <c r="F9" s="10">
        <f t="shared" si="4"/>
        <v>32308</v>
      </c>
      <c r="G9" s="15">
        <f t="shared" si="5"/>
        <v>26923</v>
      </c>
      <c r="H9" s="10">
        <f t="shared" si="6"/>
        <v>22436</v>
      </c>
      <c r="I9" s="4" t="e">
        <f>#REF!</f>
        <v>#REF!</v>
      </c>
      <c r="J9" s="4" t="str">
        <f t="shared" si="7"/>
        <v>yashwant nagar</v>
      </c>
      <c r="O9">
        <v>0</v>
      </c>
      <c r="P9">
        <v>780</v>
      </c>
      <c r="Q9">
        <f t="shared" si="10"/>
        <v>650</v>
      </c>
      <c r="R9" s="2">
        <v>21000000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H17" t="s">
        <v>13</v>
      </c>
    </row>
    <row r="19" spans="4:24" x14ac:dyDescent="0.25">
      <c r="I19" t="s">
        <v>18</v>
      </c>
      <c r="J19">
        <v>825</v>
      </c>
    </row>
    <row r="20" spans="4:24" x14ac:dyDescent="0.25">
      <c r="I20" t="s">
        <v>15</v>
      </c>
      <c r="J20">
        <v>990</v>
      </c>
      <c r="N20">
        <f>J20/J19</f>
        <v>1.2</v>
      </c>
    </row>
    <row r="21" spans="4:24" x14ac:dyDescent="0.25">
      <c r="I21" t="s">
        <v>21</v>
      </c>
      <c r="J21">
        <v>26300</v>
      </c>
      <c r="N21" t="s">
        <v>22</v>
      </c>
    </row>
    <row r="22" spans="4:24" x14ac:dyDescent="0.25">
      <c r="D22" t="s">
        <v>14</v>
      </c>
      <c r="G22" s="6"/>
      <c r="H22" s="6"/>
      <c r="I22" t="s">
        <v>19</v>
      </c>
      <c r="J22">
        <f>J21*J20</f>
        <v>26037000</v>
      </c>
    </row>
    <row r="23" spans="4:24" x14ac:dyDescent="0.25">
      <c r="D23" t="s">
        <v>15</v>
      </c>
      <c r="E23">
        <v>990</v>
      </c>
    </row>
    <row r="24" spans="4:24" x14ac:dyDescent="0.25">
      <c r="D24" t="s">
        <v>16</v>
      </c>
      <c r="E24">
        <v>23000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E25">
        <f>E24*E23</f>
        <v>22770000</v>
      </c>
      <c r="F25" s="7">
        <f>E25/825</f>
        <v>27600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D26" t="s">
        <v>17</v>
      </c>
      <c r="E26">
        <v>800000</v>
      </c>
      <c r="I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E27">
        <f>E26+E25</f>
        <v>23570000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2024-04-20T09:28:23Z</dcterms:modified>
</cp:coreProperties>
</file>