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755" tabRatio="932" activeTab="5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25"/>
  <c r="C18" l="1"/>
  <c r="N8" i="24"/>
  <c r="N7"/>
  <c r="N6"/>
  <c r="N5"/>
  <c r="I23" i="4" l="1"/>
  <c r="O29" i="24"/>
  <c r="C15" i="25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Q9" i="4" l="1"/>
  <c r="D23" i="23"/>
  <c r="C5"/>
  <c r="B2" i="4" l="1"/>
  <c r="C2" s="1"/>
  <c r="D2" s="1"/>
  <c r="B3"/>
  <c r="C3" s="1"/>
  <c r="D3" s="1"/>
  <c r="B4"/>
  <c r="C4" s="1"/>
  <c r="D4" s="1"/>
  <c r="B5"/>
  <c r="C5" s="1"/>
  <c r="D5" s="1"/>
  <c r="B6"/>
  <c r="C6" s="1"/>
  <c r="D6" s="1"/>
  <c r="B7"/>
  <c r="C7" s="1"/>
  <c r="D7" s="1"/>
  <c r="B8"/>
  <c r="C8" s="1"/>
  <c r="D8" s="1"/>
  <c r="B9"/>
  <c r="C9" s="1"/>
  <c r="D9" s="1"/>
  <c r="B10"/>
  <c r="C10" s="1"/>
  <c r="D10" s="1"/>
  <c r="N13" i="24"/>
  <c r="F2"/>
  <c r="H2" s="1"/>
  <c r="E2"/>
  <c r="G2" s="1"/>
  <c r="J5" i="4"/>
  <c r="J6"/>
  <c r="J8"/>
  <c r="J2"/>
  <c r="I2"/>
  <c r="G31"/>
  <c r="N18" i="24"/>
  <c r="N17"/>
  <c r="N16"/>
  <c r="N12"/>
  <c r="J10" i="4"/>
  <c r="I10"/>
  <c r="E10"/>
  <c r="A10"/>
  <c r="J9"/>
  <c r="I9"/>
  <c r="E9"/>
  <c r="A9"/>
  <c r="I8"/>
  <c r="E8"/>
  <c r="A8"/>
  <c r="J7"/>
  <c r="I7"/>
  <c r="E7"/>
  <c r="A7"/>
  <c r="I6"/>
  <c r="E6"/>
  <c r="A6"/>
  <c r="I5"/>
  <c r="E5"/>
  <c r="A5"/>
  <c r="J4"/>
  <c r="I4"/>
  <c r="E4"/>
  <c r="A4"/>
  <c r="J3"/>
  <c r="I3"/>
  <c r="E3"/>
  <c r="A3"/>
  <c r="E2"/>
  <c r="A2"/>
  <c r="H32" l="1"/>
  <c r="I31"/>
  <c r="I2" i="24"/>
  <c r="G34" i="4"/>
  <c r="H4"/>
  <c r="H2"/>
  <c r="H6"/>
  <c r="H9"/>
  <c r="H5"/>
  <c r="H8"/>
  <c r="H3"/>
  <c r="H7"/>
  <c r="H10"/>
  <c r="F2"/>
  <c r="F3"/>
  <c r="F4"/>
  <c r="F5"/>
  <c r="F6"/>
  <c r="F7"/>
  <c r="F8"/>
  <c r="F9"/>
  <c r="F10"/>
  <c r="G2"/>
  <c r="G3"/>
  <c r="G5"/>
  <c r="G6"/>
  <c r="G7"/>
  <c r="G8"/>
  <c r="G9"/>
  <c r="G10"/>
  <c r="G4"/>
  <c r="G36" l="1"/>
  <c r="H34"/>
  <c r="G35"/>
  <c r="F30" i="24"/>
  <c r="H30" s="1"/>
  <c r="E30"/>
  <c r="G30" s="1"/>
  <c r="F29"/>
  <c r="H29" s="1"/>
  <c r="E29"/>
  <c r="G29" s="1"/>
  <c r="I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F21"/>
  <c r="H21" s="1"/>
  <c r="E21"/>
  <c r="G21" s="1"/>
  <c r="I21" s="1"/>
  <c r="F20"/>
  <c r="H20" s="1"/>
  <c r="E20"/>
  <c r="G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0" l="1"/>
  <c r="I22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s="1"/>
  <c r="C25" l="1"/>
  <c r="C2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<sst xmlns="http://schemas.openxmlformats.org/spreadsheetml/2006/main" count="129" uniqueCount="98">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</sst>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64" fontId="0" fillId="0" borderId="0" xfId="0" applyNumberForma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449036</xdr:colOff>
      <xdr:row>3</xdr:row>
      <xdr:rowOff>163286</xdr:rowOff>
    </xdr:from>
    <xdr:to>
      <xdr:col>10</xdr:col>
      <xdr:colOff>59237</xdr:colOff>
      <xdr:row>24</xdr:row>
      <xdr:rowOff>20411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9036" y="734786"/>
          <a:ext cx="5733415" cy="3857625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163285</xdr:colOff>
      <xdr:row>2</xdr:row>
      <xdr:rowOff>81642</xdr:rowOff>
    </xdr:from>
    <xdr:to>
      <xdr:col>9</xdr:col>
      <xdr:colOff>385807</xdr:colOff>
      <xdr:row>23</xdr:row>
      <xdr:rowOff>167367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285" y="462642"/>
          <a:ext cx="5733415" cy="4086225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34585</v>
      </c>
      <c r="F2" s="75"/>
      <c r="G2" s="121" t="s">
        <v>76</v>
      </c>
      <c r="H2" s="122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32550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32550</v>
      </c>
      <c r="D5" s="57" t="s">
        <v>61</v>
      </c>
      <c r="E5" s="58">
        <f>ROUND(C5/10.764,0)</f>
        <v>3024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8000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24550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24550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32550</v>
      </c>
      <c r="D10" s="57" t="s">
        <v>61</v>
      </c>
      <c r="E10" s="58">
        <f>ROUND(C10/10.764,0)</f>
        <v>3024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2021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3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57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518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E10*C16</f>
        <v>1566432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1036000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A14" sqref="AA1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38">
        <v>0</v>
      </c>
      <c r="B2" s="38">
        <v>0</v>
      </c>
      <c r="C2" s="38">
        <v>0</v>
      </c>
      <c r="D2" s="38">
        <v>0</v>
      </c>
      <c r="E2" s="39">
        <f t="shared" ref="E2" si="0">B2/12</f>
        <v>0</v>
      </c>
      <c r="F2" s="39">
        <f t="shared" ref="F2" si="1">D2/12</f>
        <v>0</v>
      </c>
      <c r="G2" s="39">
        <f t="shared" ref="G2" si="2">A2+E2</f>
        <v>0</v>
      </c>
      <c r="H2" s="39">
        <f t="shared" ref="H2" si="3">C2+F2</f>
        <v>0</v>
      </c>
      <c r="I2" s="40">
        <f t="shared" ref="I2" si="4">G2*H2</f>
        <v>0</v>
      </c>
      <c r="J2" s="40">
        <f>I2</f>
        <v>0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0</v>
      </c>
      <c r="B3" s="38">
        <v>0</v>
      </c>
      <c r="C3" s="38">
        <v>0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0</v>
      </c>
      <c r="H3" s="39">
        <f t="shared" ref="H3:H30" si="8">C3+F3</f>
        <v>0</v>
      </c>
      <c r="I3" s="40">
        <f t="shared" ref="I3:I22" si="9">G3*H3</f>
        <v>0</v>
      </c>
      <c r="J3" s="40">
        <f>J2+I3</f>
        <v>0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0</v>
      </c>
      <c r="B4" s="38">
        <v>0</v>
      </c>
      <c r="C4" s="38">
        <v>0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0</v>
      </c>
      <c r="H4" s="39">
        <f t="shared" si="8"/>
        <v>0</v>
      </c>
      <c r="I4" s="40">
        <f t="shared" si="9"/>
        <v>0</v>
      </c>
      <c r="J4" s="40">
        <f t="shared" ref="J4:J30" si="10">J3+I4</f>
        <v>0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0</v>
      </c>
      <c r="B5" s="38">
        <v>0</v>
      </c>
      <c r="C5" s="38">
        <v>0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0</v>
      </c>
      <c r="H5" s="39">
        <f t="shared" si="8"/>
        <v>0</v>
      </c>
      <c r="I5" s="40">
        <f t="shared" si="9"/>
        <v>0</v>
      </c>
      <c r="J5" s="40">
        <f t="shared" si="10"/>
        <v>0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0</v>
      </c>
      <c r="B6" s="38">
        <v>0</v>
      </c>
      <c r="C6" s="38">
        <v>0</v>
      </c>
      <c r="D6" s="38">
        <v>0</v>
      </c>
      <c r="E6" s="39">
        <f t="shared" si="5"/>
        <v>0</v>
      </c>
      <c r="F6" s="39">
        <f t="shared" si="6"/>
        <v>0</v>
      </c>
      <c r="G6" s="39">
        <f t="shared" si="7"/>
        <v>0</v>
      </c>
      <c r="H6" s="39">
        <f t="shared" si="8"/>
        <v>0</v>
      </c>
      <c r="I6" s="40">
        <f t="shared" si="9"/>
        <v>0</v>
      </c>
      <c r="J6" s="40">
        <f t="shared" si="10"/>
        <v>0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0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0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0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0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0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0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0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0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0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0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0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0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0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0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0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0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0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0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0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0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0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0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0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0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workbookViewId="0">
      <selection activeCell="B20" sqref="B2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2.5703125" bestFit="1" customWidth="1"/>
    <col min="9" max="9" width="12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4000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2000</v>
      </c>
      <c r="D5" s="23"/>
      <c r="F5" s="11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118"/>
      <c r="G6" s="78"/>
    </row>
    <row r="7" spans="1:8">
      <c r="A7" s="15" t="s">
        <v>17</v>
      </c>
      <c r="B7" s="24"/>
      <c r="C7" s="25">
        <v>0</v>
      </c>
      <c r="D7" s="25"/>
      <c r="F7" s="118"/>
      <c r="G7" s="78"/>
    </row>
    <row r="8" spans="1:8">
      <c r="A8" s="15" t="s">
        <v>18</v>
      </c>
      <c r="B8" s="24"/>
      <c r="C8" s="25">
        <f>C9-C7</f>
        <v>60</v>
      </c>
      <c r="D8" s="25"/>
      <c r="F8" s="11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2000</v>
      </c>
      <c r="D14" s="23"/>
      <c r="F14" s="11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4000</v>
      </c>
      <c r="D16" s="21"/>
      <c r="E16" s="61"/>
      <c r="F16" s="78"/>
      <c r="G16" s="78"/>
    </row>
    <row r="17" spans="1:9">
      <c r="B17" s="24"/>
      <c r="C17" s="25"/>
      <c r="D17" s="25"/>
      <c r="F17" s="78"/>
      <c r="G17" s="78"/>
    </row>
    <row r="18" spans="1:9" ht="16.5">
      <c r="A18" s="28" t="s">
        <v>94</v>
      </c>
      <c r="B18" s="7"/>
      <c r="C18" s="76">
        <v>471</v>
      </c>
      <c r="D18" s="76"/>
      <c r="E18" s="77"/>
      <c r="F18" s="119"/>
      <c r="G18" s="78"/>
    </row>
    <row r="19" spans="1:9">
      <c r="A19" s="15"/>
      <c r="B19" s="6"/>
      <c r="C19" s="30">
        <f>C18*C16</f>
        <v>1884000</v>
      </c>
      <c r="D19" s="78" t="s">
        <v>68</v>
      </c>
      <c r="E19" s="30"/>
      <c r="F19" s="78"/>
      <c r="G19" s="78"/>
      <c r="I19" s="61"/>
    </row>
    <row r="20" spans="1:9">
      <c r="A20" s="15"/>
      <c r="B20" s="54">
        <f>C20*90%</f>
        <v>1610820</v>
      </c>
      <c r="C20" s="31">
        <f>C19*95%</f>
        <v>1789800</v>
      </c>
      <c r="D20" s="78" t="s">
        <v>24</v>
      </c>
      <c r="E20" s="31"/>
      <c r="F20" s="78"/>
      <c r="G20" s="78"/>
    </row>
    <row r="21" spans="1:9">
      <c r="A21" s="15"/>
      <c r="C21" s="31">
        <f>C19*80%</f>
        <v>1507200</v>
      </c>
      <c r="D21" s="78" t="s">
        <v>25</v>
      </c>
      <c r="E21" s="31"/>
      <c r="F21" s="78"/>
      <c r="G21" s="78"/>
    </row>
    <row r="22" spans="1:9">
      <c r="A22" s="15"/>
      <c r="F22" s="78"/>
      <c r="G22" s="78"/>
    </row>
    <row r="23" spans="1:9">
      <c r="A23" s="32" t="s">
        <v>26</v>
      </c>
      <c r="B23" s="33"/>
      <c r="C23" s="34">
        <f>C4*C18</f>
        <v>942000</v>
      </c>
      <c r="D23" s="34">
        <f>D4*D18</f>
        <v>0</v>
      </c>
    </row>
    <row r="24" spans="1:9">
      <c r="A24" s="15" t="s">
        <v>27</v>
      </c>
    </row>
    <row r="25" spans="1:9">
      <c r="A25" s="35" t="s">
        <v>28</v>
      </c>
      <c r="B25" s="16"/>
      <c r="C25" s="31">
        <f>C19*0.025/12</f>
        <v>3925</v>
      </c>
      <c r="D25" s="31"/>
    </row>
    <row r="26" spans="1:9">
      <c r="C26" s="31"/>
      <c r="D26" s="31"/>
    </row>
    <row r="27" spans="1:9">
      <c r="C27" s="31"/>
      <c r="D27" s="31"/>
    </row>
    <row r="28" spans="1:9">
      <c r="C28"/>
      <c r="D28"/>
    </row>
    <row r="29" spans="1:9">
      <c r="C29"/>
      <c r="D29" s="120"/>
    </row>
    <row r="30" spans="1:9">
      <c r="C30"/>
      <c r="D30" s="120"/>
    </row>
    <row r="31" spans="1:9">
      <c r="C31"/>
      <c r="D31" s="120"/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zoomScale="70" zoomScaleNormal="70" workbookViewId="0">
      <selection activeCell="G18" sqref="G18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2" si="0">N2</f>
        <v>0</v>
      </c>
      <c r="B2" s="4">
        <f t="shared" ref="B2:B12" si="1">Q2</f>
        <v>0</v>
      </c>
      <c r="C2" s="4">
        <f t="shared" ref="C2:C12" si="2">B2*1.2</f>
        <v>0</v>
      </c>
      <c r="D2" s="4">
        <f t="shared" ref="D2:D12" si="3">C2*1.2</f>
        <v>0</v>
      </c>
      <c r="E2" s="5">
        <f t="shared" ref="E2:E12" si="4">R2</f>
        <v>0</v>
      </c>
      <c r="F2" s="66" t="e">
        <f t="shared" ref="F2:F12" si="5">ROUND((E2/B2),0)</f>
        <v>#DIV/0!</v>
      </c>
      <c r="G2" s="66" t="e">
        <f t="shared" ref="G2:G12" si="6">ROUND((E2/C2),0)</f>
        <v>#DIV/0!</v>
      </c>
      <c r="H2" s="66" t="e">
        <f t="shared" ref="H2:H12" si="7">ROUND((E2/D2),0)</f>
        <v>#DIV/0!</v>
      </c>
      <c r="I2" s="66">
        <f t="shared" ref="I2:I12" si="8">T2</f>
        <v>0</v>
      </c>
      <c r="J2" s="66">
        <f t="shared" ref="J2:J12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/>
      <c r="O7" s="75"/>
      <c r="P7" s="75"/>
      <c r="Q7" s="75"/>
      <c r="R7" s="2"/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/>
      <c r="O8" s="75"/>
      <c r="P8" s="75"/>
      <c r="Q8" s="75"/>
      <c r="R8" s="2"/>
      <c r="S8" s="2"/>
      <c r="T8" s="2"/>
    </row>
    <row r="9" spans="1:35">
      <c r="A9" s="4">
        <f t="shared" si="0"/>
        <v>0</v>
      </c>
      <c r="B9" s="4">
        <f t="shared" si="1"/>
        <v>750</v>
      </c>
      <c r="C9" s="4">
        <f t="shared" si="2"/>
        <v>900</v>
      </c>
      <c r="D9" s="4">
        <f t="shared" si="3"/>
        <v>1080</v>
      </c>
      <c r="E9" s="5">
        <f t="shared" si="4"/>
        <v>3500000</v>
      </c>
      <c r="F9" s="4">
        <f t="shared" si="5"/>
        <v>4667</v>
      </c>
      <c r="G9" s="4">
        <f t="shared" si="6"/>
        <v>3889</v>
      </c>
      <c r="H9" s="4">
        <f t="shared" si="7"/>
        <v>3241</v>
      </c>
      <c r="I9" s="4">
        <f t="shared" si="8"/>
        <v>0</v>
      </c>
      <c r="J9" s="4">
        <f t="shared" si="9"/>
        <v>0</v>
      </c>
      <c r="O9" s="75">
        <v>0</v>
      </c>
      <c r="P9" s="75">
        <v>900</v>
      </c>
      <c r="Q9" s="75">
        <f t="shared" ref="Q9" si="10">P9/1.2</f>
        <v>750</v>
      </c>
      <c r="R9" s="2">
        <v>3500000</v>
      </c>
      <c r="S9" s="2"/>
      <c r="T9" s="2"/>
    </row>
    <row r="10" spans="1:35">
      <c r="A10" s="4">
        <f t="shared" si="0"/>
        <v>0</v>
      </c>
      <c r="B10" s="4">
        <f t="shared" si="1"/>
        <v>585</v>
      </c>
      <c r="C10" s="4">
        <f t="shared" si="2"/>
        <v>702</v>
      </c>
      <c r="D10" s="4">
        <f t="shared" si="3"/>
        <v>842.4</v>
      </c>
      <c r="E10" s="5">
        <f t="shared" si="4"/>
        <v>2800000</v>
      </c>
      <c r="F10" s="4">
        <f t="shared" si="5"/>
        <v>4786</v>
      </c>
      <c r="G10" s="4">
        <f t="shared" si="6"/>
        <v>3989</v>
      </c>
      <c r="H10" s="4">
        <f t="shared" si="7"/>
        <v>3324</v>
      </c>
      <c r="I10" s="4">
        <f t="shared" si="8"/>
        <v>0</v>
      </c>
      <c r="J10" s="4">
        <f t="shared" si="9"/>
        <v>0</v>
      </c>
      <c r="O10" s="75">
        <v>0</v>
      </c>
      <c r="P10" s="75">
        <v>960</v>
      </c>
      <c r="Q10" s="75">
        <v>585</v>
      </c>
      <c r="R10" s="2">
        <v>2800000</v>
      </c>
      <c r="S10" s="2"/>
    </row>
    <row r="11" spans="1:35" ht="16.5">
      <c r="A11" s="4"/>
      <c r="B11" s="4"/>
      <c r="C11" s="4"/>
      <c r="D11" s="4"/>
      <c r="E11" s="5"/>
      <c r="F11" s="4"/>
      <c r="G11" s="4"/>
      <c r="H11" s="4"/>
      <c r="I11" s="4"/>
      <c r="J11" s="4"/>
      <c r="R11" s="2"/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/>
      <c r="B12" s="4"/>
      <c r="C12" s="4"/>
      <c r="D12" s="4"/>
      <c r="E12" s="5"/>
      <c r="F12" s="4"/>
      <c r="G12" s="4"/>
      <c r="H12" s="4"/>
      <c r="I12" s="4"/>
      <c r="J12" s="4"/>
      <c r="R12" s="2"/>
      <c r="S12" s="2"/>
      <c r="V12" s="71"/>
    </row>
    <row r="13" spans="1:35">
      <c r="A13" s="4"/>
      <c r="B13" s="4"/>
      <c r="C13" s="4"/>
      <c r="D13" s="4"/>
      <c r="E13" s="5"/>
      <c r="F13" s="4"/>
      <c r="G13" s="4"/>
      <c r="H13" s="4"/>
      <c r="I13" s="4"/>
      <c r="J13" s="4"/>
      <c r="R13" s="2"/>
      <c r="S13" s="2"/>
    </row>
    <row r="14" spans="1:35">
      <c r="A14" s="4"/>
      <c r="B14" s="4"/>
      <c r="C14" s="4"/>
      <c r="D14" s="4"/>
      <c r="E14" s="5"/>
      <c r="F14" s="4"/>
      <c r="G14" s="4"/>
      <c r="H14" s="4"/>
      <c r="I14" s="4"/>
      <c r="J14" s="4"/>
      <c r="R14" s="2"/>
      <c r="S14" s="2"/>
    </row>
    <row r="15" spans="1:35">
      <c r="A15" s="4"/>
      <c r="B15" s="4"/>
      <c r="C15" s="4"/>
      <c r="D15" s="4"/>
      <c r="E15" s="5"/>
      <c r="F15" s="4"/>
      <c r="G15" s="4"/>
      <c r="H15" s="4"/>
      <c r="I15" s="4"/>
      <c r="J15" s="4"/>
      <c r="R15" s="2"/>
      <c r="S15" s="2"/>
    </row>
    <row r="16" spans="1:35">
      <c r="A16" s="4"/>
      <c r="B16" s="4"/>
      <c r="C16" s="4"/>
      <c r="D16" s="4"/>
      <c r="E16" s="5"/>
      <c r="F16" s="4"/>
      <c r="G16" s="4"/>
      <c r="H16" s="4"/>
      <c r="I16" s="4"/>
      <c r="J16" s="4"/>
      <c r="R16" s="2"/>
      <c r="S16" s="2"/>
    </row>
    <row r="17" spans="1:19">
      <c r="A17" s="4"/>
      <c r="B17" s="4"/>
      <c r="C17" s="4"/>
      <c r="D17" s="4"/>
      <c r="E17" s="5"/>
      <c r="F17" s="4"/>
      <c r="G17" s="4"/>
      <c r="H17" s="4"/>
      <c r="I17" s="4"/>
      <c r="J17" s="4"/>
      <c r="R17" s="2"/>
      <c r="S17" s="2"/>
    </row>
    <row r="18" spans="1:19">
      <c r="A18" s="4"/>
      <c r="B18" s="4"/>
      <c r="C18" s="4"/>
      <c r="D18" s="4"/>
      <c r="E18" s="5"/>
      <c r="F18" s="4"/>
      <c r="G18" s="4"/>
      <c r="H18" s="4"/>
      <c r="I18" s="4"/>
      <c r="J18" s="4"/>
      <c r="R18" s="2"/>
      <c r="S18" s="2"/>
    </row>
    <row r="19" spans="1:19">
      <c r="A19" s="4"/>
      <c r="B19" s="4"/>
      <c r="C19" s="4"/>
      <c r="D19" s="4"/>
      <c r="E19" s="5"/>
      <c r="F19" s="4"/>
      <c r="G19" s="4"/>
      <c r="H19" s="4"/>
      <c r="I19" s="4"/>
      <c r="J19" s="4"/>
      <c r="O19" s="75"/>
      <c r="P19" s="75"/>
      <c r="Q19" s="75"/>
      <c r="R19" s="2"/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4" workbookViewId="0">
      <selection activeCell="I15" sqref="I15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J13" sqref="J13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Depreciation</vt:lpstr>
      <vt:lpstr>Sale plan</vt:lpstr>
      <vt:lpstr>Calculation</vt:lpstr>
      <vt:lpstr>20-20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2024-04-19T07:21:07Z</dcterms:modified>
</cp:coreProperties>
</file>