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hayander (East)\MR AMIT RAMNARAYAN DUBEY\"/>
    </mc:Choice>
  </mc:AlternateContent>
  <xr:revisionPtr revIDLastSave="0" documentId="13_ncr:1_{F79887D8-5514-4453-890F-DA3EF0260CAF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6" i="4" l="1"/>
  <c r="P6" i="4" l="1"/>
  <c r="P3" i="4"/>
  <c r="P2" i="4"/>
  <c r="Q2" i="4"/>
  <c r="H21" i="4" l="1"/>
  <c r="D24" i="4"/>
  <c r="D23" i="4"/>
  <c r="D22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<sst xmlns="http://schemas.openxmlformats.org/spreadsheetml/2006/main" count="29" uniqueCount="25">
  <si>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</si>
  <si>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</si>
  <si>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</si>
  <si>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</si>
  <si>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</si>
  <si>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</si>
  <si>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</si>
  <si>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</si>
  <si>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</si>
  <si>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</si>
  <si>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</si>
  <si>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</si>
  <si>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</si>
  <si>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605, 6th Floor, Wing - B, Lilac CHSL, Jangid Enclave, Opp Laxmi Park Kanakia ROad, Village - Navghar, Mira Road East</t>
  </si>
  <si>
    <t>bua</t>
  </si>
  <si>
    <t>rate</t>
  </si>
  <si>
    <t>fmmv</t>
  </si>
  <si>
    <t>ref report -  2023</t>
  </si>
  <si>
    <t>ca</t>
  </si>
  <si>
    <t>rate on bua</t>
  </si>
  <si>
    <t>08.02.24</t>
  </si>
  <si>
    <t>11.01.24</t>
  </si>
  <si>
    <t>oc - 2011</t>
  </si>
  <si>
    <t>60 to 65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</si>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</sst>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301396-0142-4649-9889-6DE801034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1D486-9881-4FBF-9E1B-F33B3A6A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135581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941C9-1A90-417F-8618-426F5B93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85181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602286</xdr:colOff>
      <xdr:row>46</xdr:row>
      <xdr:rowOff>39255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DB53B-93C0-452A-921C-4E40A56D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42286" cy="8278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42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A2200-B7BB-4F39-A5D3-7E417A09B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6697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354261</xdr:colOff>
      <xdr:row>34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CEDE7-D2E9-4C15-8B18-891580FE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155861" cy="6477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473.61599999999993</v>
      </c>
      <c r="C2" s="4">
        <f>B2*1.2</f>
        <v>568.33919999999989</v>
      </c>
      <c r="D2" s="4">
        <f t="shared" ref="D2:D13" si="2">C2*1.2</f>
        <v>682.00703999999985</v>
      </c>
      <c r="E2" s="5">
        <f t="shared" ref="E2:E13" si="3">R2</f>
        <v>5700000</v>
      </c>
      <c r="F2" s="10">
        <f t="shared" ref="F2:F13" si="4">ROUND((E2/B2),0)</f>
        <v>12035</v>
      </c>
      <c r="G2" s="15">
        <f t="shared" ref="G2:G13" si="5">ROUND((E2/C2),0)</f>
        <v>10029</v>
      </c>
      <c r="H2" s="10">
        <f t="shared" ref="H2:H13" si="6">ROUND((E2/D2),0)</f>
        <v>8358</v>
      </c>
      <c r="I2" s="4" t="e">
        <f>#REF!</f>
        <v>#REF!</v>
      </c>
      <c r="J2" s="4" t="str">
        <f t="shared" ref="J2:J13" si="7">S2</f>
        <v>08.02.24</v>
      </c>
      <c r="O2">
        <v>0</v>
      </c>
      <c r="P2">
        <f>52.8*10.764</f>
        <v>568.33919999999989</v>
      </c>
      <c r="Q2">
        <f t="shared" ref="Q2:Q12" si="8">P2/1.2</f>
        <v>473.61599999999993</v>
      </c>
      <c r="R2" s="2">
        <v>5700000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484.38</v>
      </c>
      <c r="C3" s="4">
        <f t="shared" ref="C3:C15" si="9">B3*1.2</f>
        <v>581.25599999999997</v>
      </c>
      <c r="D3" s="4">
        <f t="shared" si="2"/>
        <v>697.5071999999999</v>
      </c>
      <c r="E3" s="5">
        <f t="shared" si="3"/>
        <v>4900000</v>
      </c>
      <c r="F3" s="10">
        <f t="shared" si="4"/>
        <v>10116</v>
      </c>
      <c r="G3" s="10">
        <f t="shared" si="5"/>
        <v>8430</v>
      </c>
      <c r="H3" s="10">
        <f t="shared" si="6"/>
        <v>7025</v>
      </c>
      <c r="I3" s="4" t="e">
        <f>#REF!</f>
        <v>#REF!</v>
      </c>
      <c r="J3" s="4" t="str">
        <f t="shared" si="7"/>
        <v>11.01.24</v>
      </c>
      <c r="O3">
        <v>0</v>
      </c>
      <c r="P3">
        <f>54*10.764</f>
        <v>581.25599999999997</v>
      </c>
      <c r="Q3">
        <f t="shared" si="8"/>
        <v>484.38</v>
      </c>
      <c r="R3" s="2">
        <v>4900000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6000000</v>
      </c>
      <c r="F4" s="10">
        <f t="shared" si="4"/>
        <v>12000</v>
      </c>
      <c r="G4" s="10">
        <f t="shared" si="5"/>
        <v>10000</v>
      </c>
      <c r="H4" s="10">
        <f t="shared" si="6"/>
        <v>8333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si="8"/>
        <v>500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666.66666666666674</v>
      </c>
      <c r="C5" s="4">
        <f t="shared" si="9"/>
        <v>800.00000000000011</v>
      </c>
      <c r="D5" s="4">
        <f t="shared" si="2"/>
        <v>960.00000000000011</v>
      </c>
      <c r="E5" s="5">
        <f t="shared" si="3"/>
        <v>8500000</v>
      </c>
      <c r="F5" s="10">
        <f t="shared" si="4"/>
        <v>12750</v>
      </c>
      <c r="G5" s="15">
        <f t="shared" si="5"/>
        <v>10625</v>
      </c>
      <c r="H5" s="10">
        <f t="shared" si="6"/>
        <v>8854</v>
      </c>
      <c r="I5" s="4" t="e">
        <f>#REF!</f>
        <v>#REF!</v>
      </c>
      <c r="J5" s="4">
        <f t="shared" si="7"/>
        <v>0</v>
      </c>
      <c r="O5">
        <v>0</v>
      </c>
      <c r="P5">
        <v>800</v>
      </c>
      <c r="Q5">
        <f t="shared" si="8"/>
        <v>666.66666666666674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426</v>
      </c>
      <c r="C6" s="4">
        <f t="shared" si="9"/>
        <v>511.2</v>
      </c>
      <c r="D6" s="4">
        <f t="shared" si="2"/>
        <v>613.43999999999994</v>
      </c>
      <c r="E6" s="5">
        <f t="shared" si="3"/>
        <v>5800000</v>
      </c>
      <c r="F6" s="10">
        <f t="shared" si="4"/>
        <v>13615</v>
      </c>
      <c r="G6" s="15">
        <f t="shared" si="5"/>
        <v>11346</v>
      </c>
      <c r="H6" s="10">
        <f t="shared" si="6"/>
        <v>9455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426</v>
      </c>
      <c r="R6" s="2">
        <v>5800000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5">
        <f t="shared" si="3"/>
        <v>6400000</v>
      </c>
      <c r="F7" s="10">
        <f t="shared" si="4"/>
        <v>14222</v>
      </c>
      <c r="G7" s="15">
        <f t="shared" si="5"/>
        <v>11852</v>
      </c>
      <c r="H7" s="10">
        <f t="shared" si="6"/>
        <v>9877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450</v>
      </c>
      <c r="R7" s="2">
        <v>6400000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9" spans="3:24" x14ac:dyDescent="0.25">
      <c r="D19" t="s">
        <v>17</v>
      </c>
      <c r="G19" t="s">
        <v>14</v>
      </c>
      <c r="H19">
        <v>581</v>
      </c>
      <c r="I19">
        <f>54*10.764</f>
        <v>581.25599999999997</v>
      </c>
    </row>
    <row r="20" spans="3:24" x14ac:dyDescent="0.25">
      <c r="C20" t="s">
        <v>18</v>
      </c>
      <c r="D20">
        <v>474</v>
      </c>
      <c r="G20" t="s">
        <v>15</v>
      </c>
      <c r="H20">
        <v>11000</v>
      </c>
    </row>
    <row r="21" spans="3:24" x14ac:dyDescent="0.25">
      <c r="D21">
        <v>12550</v>
      </c>
      <c r="G21" t="s">
        <v>16</v>
      </c>
      <c r="H21">
        <f>H20*H19</f>
        <v>6391000</v>
      </c>
    </row>
    <row r="22" spans="3:24" x14ac:dyDescent="0.25">
      <c r="D22">
        <f>D21*D20</f>
        <v>5948700</v>
      </c>
      <c r="G22" s="6"/>
      <c r="H22" s="6"/>
      <c r="J22" t="s">
        <v>22</v>
      </c>
    </row>
    <row r="23" spans="3:24" x14ac:dyDescent="0.25">
      <c r="C23" t="s">
        <v>14</v>
      </c>
      <c r="D23">
        <f>D20*1.2</f>
        <v>568.79999999999995</v>
      </c>
    </row>
    <row r="24" spans="3:24" x14ac:dyDescent="0.25">
      <c r="C24" t="s">
        <v>19</v>
      </c>
      <c r="D24">
        <f>D22/D23</f>
        <v>10458.333333333334</v>
      </c>
      <c r="H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J25" t="s">
        <v>24</v>
      </c>
      <c r="N25">
        <v>478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N26">
        <f>H19/N25</f>
        <v>1.2154811715481171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2024-04-20T04:40:10Z</dcterms:modified>
</cp:coreProperties>
</file>