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pril 2024\ANIL A. PILLAI  - Cosmos\"/>
    </mc:Choice>
  </mc:AlternateContent>
  <xr:revisionPtr revIDLastSave="0" documentId="13_ncr:1_{31E036E7-E18C-4E6E-8DC1-0E0F38DE3FD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</sheets>
  <calcPr calcId="191029"/>
</workbook>
</file>

<file path=xl/calcChain.xml><?xml version="1.0" encoding="utf-8"?>
<calcChain xmlns="http://schemas.openxmlformats.org/spreadsheetml/2006/main">
  <c r="S14" i="20" l="1"/>
  <c r="T16" i="19"/>
  <c r="Y13" i="18"/>
  <c r="S18" i="17"/>
  <c r="U12" i="16"/>
  <c r="V47" i="4" l="1"/>
  <c r="V43" i="4" l="1"/>
  <c r="G41" i="4"/>
  <c r="G40" i="4"/>
  <c r="Q24" i="4" l="1"/>
  <c r="B24" i="4" s="1"/>
  <c r="C24" i="4" s="1"/>
  <c r="D24" i="4" s="1"/>
  <c r="J24" i="4"/>
  <c r="I24" i="4"/>
  <c r="E24" i="4"/>
  <c r="A24" i="4"/>
  <c r="Q23" i="4"/>
  <c r="B23" i="4" s="1"/>
  <c r="C23" i="4" s="1"/>
  <c r="D23" i="4" s="1"/>
  <c r="J23" i="4"/>
  <c r="I23" i="4"/>
  <c r="E23" i="4"/>
  <c r="A23" i="4"/>
  <c r="Q22" i="4"/>
  <c r="B22" i="4" s="1"/>
  <c r="C22" i="4" s="1"/>
  <c r="D22" i="4" s="1"/>
  <c r="J22" i="4"/>
  <c r="I22" i="4"/>
  <c r="E22" i="4"/>
  <c r="A22" i="4"/>
  <c r="P21" i="4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4" i="4" l="1"/>
  <c r="H21" i="4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B28" i="4" s="1"/>
  <c r="C28" i="4" s="1"/>
  <c r="D28" i="4" s="1"/>
  <c r="J28" i="4"/>
  <c r="I28" i="4"/>
  <c r="E28" i="4"/>
  <c r="A28" i="4"/>
  <c r="P27" i="4"/>
  <c r="B27" i="4" s="1"/>
  <c r="C27" i="4" s="1"/>
  <c r="D27" i="4" s="1"/>
  <c r="J27" i="4"/>
  <c r="I27" i="4"/>
  <c r="E27" i="4"/>
  <c r="A27" i="4"/>
  <c r="Q26" i="4"/>
  <c r="B26" i="4" s="1"/>
  <c r="C26" i="4" s="1"/>
  <c r="D26" i="4" s="1"/>
  <c r="J26" i="4"/>
  <c r="I26" i="4"/>
  <c r="E26" i="4"/>
  <c r="A26" i="4"/>
  <c r="P25" i="4"/>
  <c r="B25" i="4" s="1"/>
  <c r="C25" i="4" s="1"/>
  <c r="D25" i="4" s="1"/>
  <c r="J25" i="4"/>
  <c r="I25" i="4"/>
  <c r="E25" i="4"/>
  <c r="A25" i="4"/>
  <c r="Q20" i="4"/>
  <c r="B20" i="4" s="1"/>
  <c r="C20" i="4" s="1"/>
  <c r="D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<sst xmlns="http://schemas.openxmlformats.org/spreadsheetml/2006/main" count="45" uniqueCount="40">
  <si>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</si>
  <si>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</si>
  <si>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</si>
  <si>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</si>
  <si>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</si>
  <si>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</si>
  <si>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</si>
  <si>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</si>
  <si>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</si>
  <si>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</si>
  <si>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</si>
  <si>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</si>
  <si>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</si>
  <si>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</si>
  <si>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</si>
  <si>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</si>
  <si>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</si>
  <si>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</si>
  <si>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</si>
  <si>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</si>
  <si>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</si>
  <si>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</si>
  <si>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</si>
  <si>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</si>
  <si>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</si>
  <si>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</si>
  <si>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</si>
  <si>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</si>
  <si>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</si>
  <si>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</si>
  <si>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</si>
  <si>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</si>
  <si>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</si>
  <si>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</si>
  <si>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</si>
  <si>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</si>
  <si>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Dombivali (East) Branch ) - ANIL A. PILLAI &amp; BINDU ANIL PILLAI</t>
  </si>
  <si>
    <t>Agree CA</t>
  </si>
  <si>
    <t>CA</t>
  </si>
  <si>
    <t>As per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</si>
</sst>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4" fontId="1" fillId="4" borderId="0" xfId="0" applyNumberFormat="1" applyFont="1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239349</xdr:colOff>
      <xdr:row>35</xdr:row>
      <xdr:rowOff>162814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A34DC2-9D89-457B-AA4A-A570ACF7B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73749" cy="637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153612</xdr:colOff>
      <xdr:row>39</xdr:row>
      <xdr:rowOff>134246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E15FE-ACA1-454A-9DF4-EDF6689FB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88012" cy="6420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144086</xdr:colOff>
      <xdr:row>34</xdr:row>
      <xdr:rowOff>58035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1D6BD-E769-4D6A-8952-DB616964D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78486" cy="6344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43</xdr:row>
      <xdr:rowOff>172544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BC5126-6057-4134-8CDE-C3FC05945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7840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182191</xdr:colOff>
      <xdr:row>41</xdr:row>
      <xdr:rowOff>181904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F0519C-52F7-48F4-B051-98E32E17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16591" cy="66589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191718</xdr:colOff>
      <xdr:row>34</xdr:row>
      <xdr:rowOff>124746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E0D4F-FA9A-4A8C-819A-7B48EEFFD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26118" cy="6601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35</xdr:row>
      <xdr:rowOff>143799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24AF2-BF9D-4F1F-9036-FFCCDBA2B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620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34</xdr:row>
      <xdr:rowOff>153299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700D9-B3AF-4962-B427-E080864C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64397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229823</xdr:colOff>
      <xdr:row>46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64DE9-AA84-42F2-AF24-8B8E34783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64223" cy="87356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15</xdr:col>
      <xdr:colOff>448889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4E821-7A5E-4012-85CE-B1BD754A4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0"/>
          <a:ext cx="8697539" cy="86308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0</xdr:rowOff>
    </xdr:from>
    <xdr:to>
      <xdr:col>15</xdr:col>
      <xdr:colOff>334561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F337D-1E7A-4A05-94D7-A5D3BFAD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0"/>
          <a:ext cx="8497486" cy="87451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153612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37D8C-AAEC-4DF7-8F5B-57132F99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88012" cy="86118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58349</xdr:colOff>
      <xdr:row>46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789EC5-4536-4417-B1D9-80A08654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2749" cy="87928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29600</xdr:colOff>
      <xdr:row>47</xdr:row>
      <xdr:rowOff>115566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5D648-AA9F-402B-B656-FF5D057C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44800" cy="9069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28" zoomScaleNormal="100" workbookViewId="0">
      <selection activeCell="W51" sqref="W5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7.57031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940</v>
      </c>
      <c r="C3" s="4">
        <f>B3*1.2</f>
        <v>1128</v>
      </c>
      <c r="D3" s="4">
        <f t="shared" ref="D3:D14" si="2">C3*1.2</f>
        <v>1353.6</v>
      </c>
      <c r="E3" s="5">
        <f t="shared" ref="E3:E14" si="3">R3</f>
        <v>11500000</v>
      </c>
      <c r="F3" s="9">
        <f t="shared" ref="F3:F14" si="4">ROUND((E3/B3),0)</f>
        <v>12234</v>
      </c>
      <c r="G3" s="9">
        <f t="shared" ref="G3:G14" si="5">ROUND((E3/C3),0)</f>
        <v>10195</v>
      </c>
      <c r="H3" s="9">
        <f t="shared" ref="H3:H14" si="6">ROUND((E3/D3),0)</f>
        <v>8496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940</v>
      </c>
      <c r="R3" s="2">
        <v>11500000</v>
      </c>
    </row>
    <row r="4" spans="1:20" s="49" customFormat="1" x14ac:dyDescent="0.25">
      <c r="A4" s="50">
        <f t="shared" si="0"/>
        <v>0</v>
      </c>
      <c r="B4" s="50">
        <f t="shared" si="1"/>
        <v>664</v>
      </c>
      <c r="C4" s="50">
        <f t="shared" ref="C4:C14" si="9">B4*1.2</f>
        <v>796.8</v>
      </c>
      <c r="D4" s="50">
        <f t="shared" si="2"/>
        <v>956.15999999999985</v>
      </c>
      <c r="E4" s="51">
        <f t="shared" si="3"/>
        <v>8800000</v>
      </c>
      <c r="F4" s="50">
        <f t="shared" si="4"/>
        <v>13253</v>
      </c>
      <c r="G4" s="50">
        <f t="shared" si="5"/>
        <v>11044</v>
      </c>
      <c r="H4" s="50">
        <f t="shared" si="6"/>
        <v>9203</v>
      </c>
      <c r="I4" s="50" t="e">
        <f>#REF!</f>
        <v>#REF!</v>
      </c>
      <c r="J4" s="50">
        <f t="shared" si="7"/>
        <v>0</v>
      </c>
      <c r="O4" s="49">
        <v>0</v>
      </c>
      <c r="P4" s="49">
        <f t="shared" si="8"/>
        <v>0</v>
      </c>
      <c r="Q4" s="49">
        <v>664</v>
      </c>
      <c r="R4" s="52">
        <v>8800000</v>
      </c>
    </row>
    <row r="5" spans="1:20" x14ac:dyDescent="0.25">
      <c r="A5" s="4">
        <f t="shared" si="0"/>
        <v>0</v>
      </c>
      <c r="B5" s="4">
        <f t="shared" si="1"/>
        <v>711</v>
      </c>
      <c r="C5" s="4">
        <f t="shared" si="9"/>
        <v>853.19999999999993</v>
      </c>
      <c r="D5" s="4">
        <f t="shared" si="2"/>
        <v>1023.8399999999999</v>
      </c>
      <c r="E5" s="5">
        <f t="shared" si="3"/>
        <v>4982000</v>
      </c>
      <c r="F5" s="4">
        <f t="shared" si="4"/>
        <v>7007</v>
      </c>
      <c r="G5" s="4">
        <f t="shared" si="5"/>
        <v>5839</v>
      </c>
      <c r="H5" s="9">
        <f t="shared" si="6"/>
        <v>4866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711</v>
      </c>
      <c r="R5" s="2">
        <v>4982000</v>
      </c>
    </row>
    <row r="6" spans="1:20" x14ac:dyDescent="0.25">
      <c r="A6" s="4">
        <f t="shared" ref="A6:A11" si="10">N6</f>
        <v>0</v>
      </c>
      <c r="B6" s="4">
        <f t="shared" ref="B6:B11" si="11">Q6</f>
        <v>421</v>
      </c>
      <c r="C6" s="4">
        <f t="shared" ref="C6:C11" si="12">B6*1.2</f>
        <v>505.2</v>
      </c>
      <c r="D6" s="4">
        <f t="shared" ref="D6:D11" si="13">C6*1.2</f>
        <v>606.24</v>
      </c>
      <c r="E6" s="5">
        <f t="shared" ref="E6:E11" si="14">R6</f>
        <v>3500000</v>
      </c>
      <c r="F6" s="4">
        <f t="shared" ref="F6:F11" si="15">ROUND((E6/B6),0)</f>
        <v>8314</v>
      </c>
      <c r="G6" s="4">
        <f t="shared" ref="G6:G11" si="16">ROUND((E6/C6),0)</f>
        <v>6928</v>
      </c>
      <c r="H6" s="9">
        <f t="shared" ref="H6:H11" si="17">ROUND((E6/D6),0)</f>
        <v>5773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v>421</v>
      </c>
      <c r="R6" s="2">
        <v>3500000</v>
      </c>
    </row>
    <row r="7" spans="1:20" x14ac:dyDescent="0.25">
      <c r="A7" s="4">
        <f t="shared" ref="A7:A9" si="20">N7</f>
        <v>0</v>
      </c>
      <c r="B7" s="4">
        <f t="shared" ref="B7:B9" si="21">Q7</f>
        <v>0</v>
      </c>
      <c r="C7" s="4">
        <f t="shared" ref="C7:C9" si="22">B7*1.2</f>
        <v>0</v>
      </c>
      <c r="D7" s="4">
        <f t="shared" ref="D7:D9" si="23">C7*1.2</f>
        <v>0</v>
      </c>
      <c r="E7" s="5">
        <f t="shared" ref="E7:E9" si="24">R7</f>
        <v>0</v>
      </c>
      <c r="F7" s="4" t="e">
        <f t="shared" ref="F7:F9" si="25">ROUND((E7/B7),0)</f>
        <v>#DIV/0!</v>
      </c>
      <c r="G7" s="4" t="e">
        <f t="shared" ref="G7:G9" si="26">ROUND((E7/C7),0)</f>
        <v>#DIV/0!</v>
      </c>
      <c r="H7" s="9" t="e">
        <f t="shared" ref="H7:H9" si="27">ROUND((E7/D7),0)</f>
        <v>#DIV/0!</v>
      </c>
      <c r="I7" s="4" t="e">
        <f>#REF!</f>
        <v>#REF!</v>
      </c>
      <c r="J7" s="4">
        <f t="shared" ref="J7:J9" si="28">S7</f>
        <v>0</v>
      </c>
      <c r="O7">
        <v>0</v>
      </c>
      <c r="P7">
        <f t="shared" ref="P7:P9" si="29">O7/1.2</f>
        <v>0</v>
      </c>
      <c r="Q7">
        <f t="shared" ref="Q7:Q9" si="30">P7/1.2</f>
        <v>0</v>
      </c>
      <c r="R7" s="2">
        <v>0</v>
      </c>
    </row>
    <row r="8" spans="1:20" x14ac:dyDescent="0.25">
      <c r="A8" s="4">
        <f t="shared" si="20"/>
        <v>0</v>
      </c>
      <c r="B8" s="4">
        <f t="shared" si="21"/>
        <v>0</v>
      </c>
      <c r="C8" s="4">
        <f t="shared" si="22"/>
        <v>0</v>
      </c>
      <c r="D8" s="4">
        <f t="shared" si="23"/>
        <v>0</v>
      </c>
      <c r="E8" s="5">
        <f t="shared" si="24"/>
        <v>0</v>
      </c>
      <c r="F8" s="4" t="e">
        <f t="shared" si="25"/>
        <v>#DIV/0!</v>
      </c>
      <c r="G8" s="4" t="e">
        <f t="shared" si="26"/>
        <v>#DIV/0!</v>
      </c>
      <c r="H8" s="9" t="e">
        <f t="shared" si="27"/>
        <v>#DIV/0!</v>
      </c>
      <c r="I8" s="4" t="e">
        <f>#REF!</f>
        <v>#REF!</v>
      </c>
      <c r="J8" s="4">
        <f t="shared" si="28"/>
        <v>0</v>
      </c>
      <c r="O8">
        <v>0</v>
      </c>
      <c r="P8">
        <f t="shared" si="29"/>
        <v>0</v>
      </c>
      <c r="Q8">
        <f t="shared" si="30"/>
        <v>0</v>
      </c>
      <c r="R8" s="2">
        <v>0</v>
      </c>
    </row>
    <row r="9" spans="1:20" x14ac:dyDescent="0.2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9" t="e">
        <f t="shared" si="27"/>
        <v>#DIV/0!</v>
      </c>
      <c r="I9" s="4" t="e">
        <f>#REF!</f>
        <v>#REF!</v>
      </c>
      <c r="J9" s="4">
        <f t="shared" si="28"/>
        <v>0</v>
      </c>
      <c r="O9">
        <v>0</v>
      </c>
      <c r="P9">
        <f t="shared" si="29"/>
        <v>0</v>
      </c>
      <c r="Q9">
        <f t="shared" si="30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ref="Q10:Q11" si="31">P10/1.2</f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31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880</v>
      </c>
      <c r="C16" s="4">
        <f>B16*1.2</f>
        <v>1056</v>
      </c>
      <c r="D16" s="4">
        <f t="shared" ref="D16:D32" si="34">C16*1.2</f>
        <v>1267.2</v>
      </c>
      <c r="E16" s="5">
        <f t="shared" ref="E16:E32" si="35">R16</f>
        <v>8050000</v>
      </c>
      <c r="F16" s="9">
        <f t="shared" ref="F16:F32" si="36">ROUND((E16/B16),0)</f>
        <v>9148</v>
      </c>
      <c r="G16" s="9">
        <f t="shared" ref="G16:G32" si="37">ROUND((E16/C16),0)</f>
        <v>7623</v>
      </c>
      <c r="H16" s="9">
        <f t="shared" ref="H16:H32" si="38">ROUND((E16/D16),0)</f>
        <v>6353</v>
      </c>
      <c r="I16" s="4" t="e">
        <f>#REF!</f>
        <v>#REF!</v>
      </c>
      <c r="J16" s="4">
        <f t="shared" ref="J16:J32" si="39">S16</f>
        <v>0</v>
      </c>
      <c r="O16">
        <v>0</v>
      </c>
      <c r="P16">
        <v>1056</v>
      </c>
      <c r="Q16">
        <f t="shared" ref="P16:Q32" si="40">P16/1.2</f>
        <v>880</v>
      </c>
      <c r="R16" s="2">
        <v>8050000</v>
      </c>
    </row>
    <row r="17" spans="1:20" ht="14.25" customHeight="1" x14ac:dyDescent="0.25">
      <c r="A17" s="4">
        <f t="shared" si="32"/>
        <v>0</v>
      </c>
      <c r="B17" s="4">
        <f t="shared" si="33"/>
        <v>939.16666666666674</v>
      </c>
      <c r="C17" s="4">
        <f t="shared" ref="C17:C32" si="41">B17*1.2</f>
        <v>1127</v>
      </c>
      <c r="D17" s="4">
        <f t="shared" si="34"/>
        <v>1352.3999999999999</v>
      </c>
      <c r="E17" s="5">
        <f t="shared" si="35"/>
        <v>8800000</v>
      </c>
      <c r="F17" s="9">
        <f t="shared" si="36"/>
        <v>9370</v>
      </c>
      <c r="G17" s="9">
        <f t="shared" si="37"/>
        <v>7808</v>
      </c>
      <c r="H17" s="9">
        <f t="shared" si="38"/>
        <v>6507</v>
      </c>
      <c r="I17" s="4" t="e">
        <f>#REF!</f>
        <v>#REF!</v>
      </c>
      <c r="J17" s="4">
        <f t="shared" si="39"/>
        <v>0</v>
      </c>
      <c r="O17">
        <v>0</v>
      </c>
      <c r="P17">
        <v>1127</v>
      </c>
      <c r="Q17">
        <f t="shared" si="40"/>
        <v>939.16666666666674</v>
      </c>
      <c r="R17" s="2">
        <v>8800000</v>
      </c>
    </row>
    <row r="18" spans="1:20" ht="14.25" customHeight="1" x14ac:dyDescent="0.25">
      <c r="A18" s="4">
        <f t="shared" si="32"/>
        <v>0</v>
      </c>
      <c r="B18" s="4">
        <f t="shared" si="33"/>
        <v>904.16666666666674</v>
      </c>
      <c r="C18" s="4">
        <f t="shared" si="41"/>
        <v>1085</v>
      </c>
      <c r="D18" s="4">
        <f t="shared" si="34"/>
        <v>1302</v>
      </c>
      <c r="E18" s="5">
        <f t="shared" si="35"/>
        <v>8700000</v>
      </c>
      <c r="F18" s="9">
        <f t="shared" si="36"/>
        <v>9622</v>
      </c>
      <c r="G18" s="9">
        <f t="shared" si="37"/>
        <v>8018</v>
      </c>
      <c r="H18" s="9">
        <f t="shared" si="38"/>
        <v>6682</v>
      </c>
      <c r="I18" s="4" t="e">
        <f>#REF!</f>
        <v>#REF!</v>
      </c>
      <c r="J18" s="4">
        <f t="shared" si="39"/>
        <v>0</v>
      </c>
      <c r="O18">
        <v>0</v>
      </c>
      <c r="P18">
        <v>1085</v>
      </c>
      <c r="Q18">
        <f t="shared" si="40"/>
        <v>904.16666666666674</v>
      </c>
      <c r="R18" s="2">
        <v>8700000</v>
      </c>
    </row>
    <row r="19" spans="1:20" s="49" customFormat="1" ht="14.25" customHeight="1" x14ac:dyDescent="0.25">
      <c r="A19" s="50">
        <f t="shared" si="32"/>
        <v>0</v>
      </c>
      <c r="B19" s="50">
        <f t="shared" si="33"/>
        <v>648</v>
      </c>
      <c r="C19" s="50">
        <f t="shared" si="41"/>
        <v>777.6</v>
      </c>
      <c r="D19" s="50">
        <f t="shared" si="34"/>
        <v>933.12</v>
      </c>
      <c r="E19" s="51">
        <f t="shared" si="35"/>
        <v>9000000</v>
      </c>
      <c r="F19" s="50">
        <f t="shared" si="36"/>
        <v>13889</v>
      </c>
      <c r="G19" s="50">
        <f t="shared" si="37"/>
        <v>11574</v>
      </c>
      <c r="H19" s="50">
        <f t="shared" si="38"/>
        <v>9645</v>
      </c>
      <c r="I19" s="50" t="e">
        <f>#REF!</f>
        <v>#REF!</v>
      </c>
      <c r="J19" s="50">
        <f t="shared" si="39"/>
        <v>0</v>
      </c>
      <c r="O19" s="49">
        <v>0</v>
      </c>
      <c r="P19" s="49">
        <f t="shared" si="40"/>
        <v>0</v>
      </c>
      <c r="Q19" s="49">
        <v>648</v>
      </c>
      <c r="R19" s="52">
        <v>9000000</v>
      </c>
    </row>
    <row r="20" spans="1:20" ht="14.25" customHeight="1" x14ac:dyDescent="0.25">
      <c r="A20" s="4">
        <f t="shared" si="32"/>
        <v>0</v>
      </c>
      <c r="B20" s="4">
        <f t="shared" si="33"/>
        <v>862.5</v>
      </c>
      <c r="C20" s="4">
        <f t="shared" si="41"/>
        <v>1035</v>
      </c>
      <c r="D20" s="4">
        <f t="shared" si="34"/>
        <v>1242</v>
      </c>
      <c r="E20" s="5">
        <f t="shared" si="35"/>
        <v>9200000</v>
      </c>
      <c r="F20" s="9">
        <f t="shared" si="36"/>
        <v>10667</v>
      </c>
      <c r="G20" s="9">
        <f t="shared" si="37"/>
        <v>8889</v>
      </c>
      <c r="H20" s="9">
        <f t="shared" si="38"/>
        <v>7407</v>
      </c>
      <c r="I20" s="4" t="e">
        <f>#REF!</f>
        <v>#REF!</v>
      </c>
      <c r="J20" s="4">
        <f t="shared" si="39"/>
        <v>0</v>
      </c>
      <c r="O20">
        <v>0</v>
      </c>
      <c r="P20">
        <v>1035</v>
      </c>
      <c r="Q20">
        <f t="shared" si="40"/>
        <v>862.5</v>
      </c>
      <c r="R20" s="2">
        <v>9200000</v>
      </c>
    </row>
    <row r="21" spans="1:20" ht="14.25" customHeight="1" x14ac:dyDescent="0.25">
      <c r="A21" s="4">
        <f t="shared" ref="A21:A24" si="42">N21</f>
        <v>0</v>
      </c>
      <c r="B21" s="4">
        <f t="shared" ref="B21:B24" si="43">Q21</f>
        <v>700</v>
      </c>
      <c r="C21" s="4">
        <f t="shared" ref="C21:C24" si="44">B21*1.2</f>
        <v>840</v>
      </c>
      <c r="D21" s="4">
        <f t="shared" ref="D21:D24" si="45">C21*1.2</f>
        <v>1008</v>
      </c>
      <c r="E21" s="5">
        <f t="shared" ref="E21:E24" si="46">R21</f>
        <v>8500000</v>
      </c>
      <c r="F21" s="9">
        <f t="shared" ref="F21:F24" si="47">ROUND((E21/B21),0)</f>
        <v>12143</v>
      </c>
      <c r="G21" s="9">
        <f t="shared" ref="G21:G24" si="48">ROUND((E21/C21),0)</f>
        <v>10119</v>
      </c>
      <c r="H21" s="9">
        <f t="shared" ref="H21:H24" si="49">ROUND((E21/D21),0)</f>
        <v>8433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" si="51">O21/1.2</f>
        <v>0</v>
      </c>
      <c r="Q21">
        <v>700</v>
      </c>
      <c r="R21" s="2">
        <v>8500000</v>
      </c>
    </row>
    <row r="22" spans="1:20" ht="14.25" customHeight="1" x14ac:dyDescent="0.25">
      <c r="A22" s="4">
        <f t="shared" si="42"/>
        <v>0</v>
      </c>
      <c r="B22" s="4">
        <f t="shared" si="43"/>
        <v>791.66666666666674</v>
      </c>
      <c r="C22" s="4">
        <f t="shared" si="44"/>
        <v>950</v>
      </c>
      <c r="D22" s="4">
        <f t="shared" si="45"/>
        <v>1140</v>
      </c>
      <c r="E22" s="5">
        <f t="shared" si="46"/>
        <v>7000000</v>
      </c>
      <c r="F22" s="9">
        <f t="shared" si="47"/>
        <v>8842</v>
      </c>
      <c r="G22" s="9">
        <f t="shared" si="48"/>
        <v>7368</v>
      </c>
      <c r="H22" s="9">
        <f t="shared" si="49"/>
        <v>6140</v>
      </c>
      <c r="I22" s="4" t="e">
        <f>#REF!</f>
        <v>#REF!</v>
      </c>
      <c r="J22" s="4">
        <f t="shared" si="50"/>
        <v>0</v>
      </c>
      <c r="O22">
        <v>0</v>
      </c>
      <c r="P22">
        <v>950</v>
      </c>
      <c r="Q22">
        <f t="shared" ref="Q22:Q24" si="52">P22/1.2</f>
        <v>791.66666666666674</v>
      </c>
      <c r="R22" s="2">
        <v>7000000</v>
      </c>
    </row>
    <row r="23" spans="1:20" ht="14.25" customHeight="1" x14ac:dyDescent="0.25">
      <c r="A23" s="4">
        <f t="shared" si="42"/>
        <v>0</v>
      </c>
      <c r="B23" s="4">
        <f t="shared" si="43"/>
        <v>1041.6666666666667</v>
      </c>
      <c r="C23" s="4">
        <f t="shared" si="44"/>
        <v>1250</v>
      </c>
      <c r="D23" s="4">
        <f t="shared" si="45"/>
        <v>1500</v>
      </c>
      <c r="E23" s="5">
        <f t="shared" si="46"/>
        <v>12000000</v>
      </c>
      <c r="F23" s="9">
        <f t="shared" si="47"/>
        <v>11520</v>
      </c>
      <c r="G23" s="9">
        <f t="shared" si="48"/>
        <v>9600</v>
      </c>
      <c r="H23" s="9">
        <f t="shared" si="49"/>
        <v>8000</v>
      </c>
      <c r="I23" s="4" t="e">
        <f>#REF!</f>
        <v>#REF!</v>
      </c>
      <c r="J23" s="4">
        <f t="shared" si="50"/>
        <v>0</v>
      </c>
      <c r="O23">
        <v>0</v>
      </c>
      <c r="P23">
        <v>1250</v>
      </c>
      <c r="Q23">
        <f t="shared" si="52"/>
        <v>1041.6666666666667</v>
      </c>
      <c r="R23" s="2">
        <v>12000000</v>
      </c>
    </row>
    <row r="24" spans="1:20" ht="14.25" customHeight="1" x14ac:dyDescent="0.25">
      <c r="A24" s="4">
        <f t="shared" si="42"/>
        <v>0</v>
      </c>
      <c r="B24" s="4">
        <f t="shared" si="43"/>
        <v>1275</v>
      </c>
      <c r="C24" s="4">
        <f t="shared" si="44"/>
        <v>1530</v>
      </c>
      <c r="D24" s="4">
        <f t="shared" si="45"/>
        <v>1836</v>
      </c>
      <c r="E24" s="5">
        <f t="shared" si="46"/>
        <v>12700000</v>
      </c>
      <c r="F24" s="9">
        <f t="shared" si="47"/>
        <v>9961</v>
      </c>
      <c r="G24" s="9">
        <f t="shared" si="48"/>
        <v>8301</v>
      </c>
      <c r="H24" s="9">
        <f t="shared" si="49"/>
        <v>6917</v>
      </c>
      <c r="I24" s="4" t="e">
        <f>#REF!</f>
        <v>#REF!</v>
      </c>
      <c r="J24" s="4">
        <f t="shared" si="50"/>
        <v>0</v>
      </c>
      <c r="O24">
        <v>0</v>
      </c>
      <c r="P24">
        <v>1530</v>
      </c>
      <c r="Q24">
        <f t="shared" si="52"/>
        <v>1275</v>
      </c>
      <c r="R24" s="2">
        <v>12700000</v>
      </c>
    </row>
    <row r="25" spans="1:20" ht="14.25" customHeight="1" x14ac:dyDescent="0.25">
      <c r="A25" s="4">
        <f t="shared" si="32"/>
        <v>0</v>
      </c>
      <c r="B25" s="4">
        <f t="shared" si="33"/>
        <v>700</v>
      </c>
      <c r="C25" s="4">
        <f t="shared" si="41"/>
        <v>840</v>
      </c>
      <c r="D25" s="4">
        <f t="shared" si="34"/>
        <v>1008</v>
      </c>
      <c r="E25" s="5">
        <f t="shared" si="35"/>
        <v>8500000</v>
      </c>
      <c r="F25" s="9">
        <f t="shared" si="36"/>
        <v>12143</v>
      </c>
      <c r="G25" s="9">
        <f t="shared" si="37"/>
        <v>10119</v>
      </c>
      <c r="H25" s="9">
        <f t="shared" si="38"/>
        <v>8433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v>700</v>
      </c>
      <c r="R25" s="2">
        <v>8500000</v>
      </c>
    </row>
    <row r="26" spans="1:20" ht="14.25" customHeight="1" x14ac:dyDescent="0.25">
      <c r="A26" s="4">
        <f t="shared" si="32"/>
        <v>0</v>
      </c>
      <c r="B26" s="4">
        <f t="shared" si="33"/>
        <v>1000</v>
      </c>
      <c r="C26" s="4">
        <f t="shared" si="41"/>
        <v>1200</v>
      </c>
      <c r="D26" s="4">
        <f t="shared" si="34"/>
        <v>1440</v>
      </c>
      <c r="E26" s="5">
        <f t="shared" si="35"/>
        <v>12300000</v>
      </c>
      <c r="F26" s="9">
        <f t="shared" si="36"/>
        <v>12300</v>
      </c>
      <c r="G26" s="9">
        <f t="shared" si="37"/>
        <v>10250</v>
      </c>
      <c r="H26" s="9">
        <f t="shared" si="38"/>
        <v>8542</v>
      </c>
      <c r="I26" s="4" t="e">
        <f>#REF!</f>
        <v>#REF!</v>
      </c>
      <c r="J26" s="4">
        <f t="shared" si="39"/>
        <v>0</v>
      </c>
      <c r="O26">
        <v>0</v>
      </c>
      <c r="P26">
        <v>1200</v>
      </c>
      <c r="Q26">
        <f t="shared" si="40"/>
        <v>1000</v>
      </c>
      <c r="R26" s="2">
        <v>12300000</v>
      </c>
    </row>
    <row r="27" spans="1:20" ht="14.25" customHeight="1" x14ac:dyDescent="0.25">
      <c r="A27" s="4">
        <f t="shared" si="32"/>
        <v>0</v>
      </c>
      <c r="B27" s="4">
        <f t="shared" si="33"/>
        <v>760</v>
      </c>
      <c r="C27" s="4">
        <f t="shared" si="41"/>
        <v>912</v>
      </c>
      <c r="D27" s="4">
        <f t="shared" si="34"/>
        <v>1094.3999999999999</v>
      </c>
      <c r="E27" s="5">
        <f t="shared" si="35"/>
        <v>8700000</v>
      </c>
      <c r="F27" s="9">
        <f t="shared" si="36"/>
        <v>11447</v>
      </c>
      <c r="G27" s="9">
        <f t="shared" si="37"/>
        <v>9539</v>
      </c>
      <c r="H27" s="9">
        <f t="shared" si="38"/>
        <v>7950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v>760</v>
      </c>
      <c r="R27" s="2">
        <v>8700000</v>
      </c>
    </row>
    <row r="28" spans="1:20" s="49" customFormat="1" ht="14.25" customHeight="1" x14ac:dyDescent="0.25">
      <c r="A28" s="50">
        <f t="shared" si="32"/>
        <v>0</v>
      </c>
      <c r="B28" s="50">
        <f t="shared" si="33"/>
        <v>442</v>
      </c>
      <c r="C28" s="50">
        <f t="shared" si="41"/>
        <v>530.4</v>
      </c>
      <c r="D28" s="50">
        <f t="shared" si="34"/>
        <v>636.4799999999999</v>
      </c>
      <c r="E28" s="51">
        <f t="shared" si="35"/>
        <v>6500000</v>
      </c>
      <c r="F28" s="50">
        <f t="shared" si="36"/>
        <v>14706</v>
      </c>
      <c r="G28" s="50">
        <f t="shared" si="37"/>
        <v>12255</v>
      </c>
      <c r="H28" s="50">
        <f t="shared" si="38"/>
        <v>10212</v>
      </c>
      <c r="I28" s="50" t="e">
        <f>#REF!</f>
        <v>#REF!</v>
      </c>
      <c r="J28" s="50">
        <f t="shared" si="39"/>
        <v>0</v>
      </c>
      <c r="O28" s="49">
        <v>0</v>
      </c>
      <c r="P28" s="49">
        <f t="shared" si="40"/>
        <v>0</v>
      </c>
      <c r="Q28" s="49">
        <v>442</v>
      </c>
      <c r="R28" s="52">
        <v>6500000</v>
      </c>
    </row>
    <row r="29" spans="1:20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  <c r="T29" s="49"/>
    </row>
    <row r="30" spans="1:20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20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20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E40" t="s">
        <v>37</v>
      </c>
      <c r="F40" s="7">
        <v>65.22</v>
      </c>
      <c r="G40">
        <f>F40*10.764</f>
        <v>702.02807999999993</v>
      </c>
      <c r="S40" s="10"/>
      <c r="T40" s="10"/>
      <c r="U40" s="34" t="s">
        <v>22</v>
      </c>
      <c r="V40" s="35">
        <v>2009</v>
      </c>
      <c r="W40" s="33" t="s">
        <v>39</v>
      </c>
      <c r="X40" s="18"/>
      <c r="Y40" s="7"/>
    </row>
    <row r="41" spans="1:25" ht="16.5" x14ac:dyDescent="0.3">
      <c r="G41" s="6">
        <f>G40*1.2</f>
        <v>842.43369599999994</v>
      </c>
      <c r="H41" s="6"/>
      <c r="S41" s="10"/>
      <c r="T41" s="10"/>
      <c r="U41" s="36" t="s">
        <v>23</v>
      </c>
      <c r="V41" s="35">
        <f>V39-V40</f>
        <v>15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-45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842*2500</f>
        <v>2105000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8" t="s">
        <v>36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V46*15/60</f>
        <v>22.5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0.22500000000000001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473625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38</v>
      </c>
      <c r="V50" s="41">
        <v>702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13700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9617400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9143775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8229397.5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7315020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19049.53125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39" sqref="B39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T12:U19"/>
  <sheetViews>
    <sheetView zoomScaleNormal="100" workbookViewId="0">
      <selection activeCell="T22" sqref="T22"/>
    </sheetView>
  </sheetViews>
  <sheetFormatPr defaultRowHeight="15" x14ac:dyDescent="0.25"/>
  <sheetData>
    <row r="12" spans="20:21" x14ac:dyDescent="0.25">
      <c r="T12">
        <v>87.36</v>
      </c>
      <c r="U12">
        <f>T12*10.764</f>
        <v>940.34303999999997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18:S18"/>
  <sheetViews>
    <sheetView topLeftCell="A7" zoomScaleNormal="100" workbookViewId="0">
      <selection activeCell="S18" sqref="S18"/>
    </sheetView>
  </sheetViews>
  <sheetFormatPr defaultRowHeight="15" x14ac:dyDescent="0.25"/>
  <sheetData>
    <row r="18" spans="18:19" x14ac:dyDescent="0.25">
      <c r="R18">
        <v>61.69</v>
      </c>
      <c r="S18">
        <f>R18*10.764</f>
        <v>664.03115999999989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X13:Y13"/>
  <sheetViews>
    <sheetView topLeftCell="F1" zoomScaleNormal="100" workbookViewId="0">
      <selection activeCell="AA16" sqref="AA16"/>
    </sheetView>
  </sheetViews>
  <sheetFormatPr defaultRowHeight="15" x14ac:dyDescent="0.25"/>
  <sheetData>
    <row r="13" spans="24:25" x14ac:dyDescent="0.25">
      <c r="X13">
        <v>66.06</v>
      </c>
      <c r="Y13">
        <f>X13*10.764</f>
        <v>711.06984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6"/>
  <sheetViews>
    <sheetView workbookViewId="0">
      <selection activeCell="S26" sqref="S26"/>
    </sheetView>
  </sheetViews>
  <sheetFormatPr defaultRowHeight="15" x14ac:dyDescent="0.25"/>
  <sheetData>
    <row r="1" spans="1:20" x14ac:dyDescent="0.25">
      <c r="A1" s="6"/>
    </row>
    <row r="16" spans="1:20" x14ac:dyDescent="0.25">
      <c r="S16">
        <v>66.06</v>
      </c>
      <c r="T16">
        <f>S16*10.764</f>
        <v>711.06984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R14:S14"/>
  <sheetViews>
    <sheetView zoomScaleNormal="100" workbookViewId="0">
      <selection activeCell="R19" sqref="R19"/>
    </sheetView>
  </sheetViews>
  <sheetFormatPr defaultRowHeight="15" x14ac:dyDescent="0.25"/>
  <sheetData>
    <row r="14" spans="18:19" x14ac:dyDescent="0.25">
      <c r="R14">
        <v>39.130000000000003</v>
      </c>
      <c r="S14">
        <f>R14*10.764</f>
        <v>421.19531999999998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Q10" sqref="Q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A8D7-578F-4CEE-8823-F4D86E4EE13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3F3-02FB-4FCA-B024-32BF47F9A3E8}">
  <dimension ref="A1"/>
  <sheetViews>
    <sheetView workbookViewId="0">
      <selection activeCell="P19" sqref="P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2024-05-09T06:52:24Z</dcterms:modified>
</cp:coreProperties>
</file>