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1B321B71-B06F-4A6A-AD1F-C51E486B720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3" sheetId="6" r:id="rId3"/>
    <sheet name="Sheet4" sheetId="7" r:id="rId4"/>
    <sheet name="Sheet5" sheetId="8" r:id="rId5"/>
    <sheet name="Sheet6" sheetId="9" r:id="rId6"/>
    <sheet name="Sheet7" sheetId="10" r:id="rId7"/>
    <sheet name="Sheet9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5" i="1" l="1"/>
  <c r="F6" i="1" l="1"/>
  <c r="G6" i="1"/>
  <c r="F8" i="1"/>
  <c r="E6" i="1"/>
  <c r="B20" i="1"/>
  <c r="C38" i="1"/>
  <c r="C40" i="1"/>
  <c r="F37" i="1"/>
  <c r="F41" i="1"/>
  <c r="G41" i="1" s="1"/>
  <c r="C41" i="1"/>
  <c r="F40" i="1"/>
  <c r="C39" i="1"/>
  <c r="F38" i="1"/>
  <c r="G38" i="1" s="1"/>
  <c r="B10" i="1"/>
  <c r="B11" i="1" s="1"/>
  <c r="B8" i="1"/>
  <c r="B6" i="1"/>
  <c r="B5" i="1"/>
  <c r="B14" i="1" s="1"/>
  <c r="G37" i="1" l="1"/>
  <c r="G40" i="1"/>
  <c r="B12" i="1"/>
  <c r="B13" i="1" s="1"/>
  <c r="C37" i="1"/>
  <c r="C36" i="1"/>
  <c r="C35" i="1"/>
  <c r="B15" i="1" l="1"/>
  <c r="B17" i="1" s="1"/>
  <c r="I31" i="1"/>
  <c r="B21" i="1" l="1"/>
  <c r="B19" i="1"/>
  <c r="B18" i="1"/>
  <c r="I30" i="1"/>
  <c r="I27" i="1" l="1"/>
  <c r="I32" i="1"/>
  <c r="F27" i="1"/>
  <c r="G27" i="1" l="1"/>
  <c r="F28" i="1"/>
  <c r="G28" i="1"/>
  <c r="F29" i="1"/>
  <c r="G29" i="1"/>
  <c r="F30" i="1"/>
  <c r="G30" i="1"/>
  <c r="F31" i="1"/>
  <c r="G31" i="1"/>
  <c r="F32" i="1"/>
  <c r="G32" i="1"/>
  <c r="F33" i="1"/>
  <c r="G33" i="1"/>
  <c r="F35" i="1"/>
  <c r="G35" i="1" s="1"/>
  <c r="F36" i="1"/>
  <c r="G36" i="1" s="1"/>
  <c r="I28" i="1" l="1"/>
  <c r="H32" i="1" l="1"/>
  <c r="H31" i="1"/>
  <c r="H33" i="1"/>
  <c r="H27" i="1" l="1"/>
  <c r="H28" i="1" l="1"/>
  <c r="H29" i="1"/>
  <c r="H30" i="1"/>
  <c r="G3" i="1" l="1"/>
</calcChain>
</file>

<file path=xl/sharedStrings.xml><?xml version="1.0" encoding="utf-8"?>
<sst xmlns="http://schemas.openxmlformats.org/spreadsheetml/2006/main" count="29" uniqueCount="27">
  <si>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</si>
  <si>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</si>
  <si>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</si>
  <si>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</si>
  <si>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</si>
  <si>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</si>
  <si>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</si>
  <si>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</si>
  <si>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</si>
  <si>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</si>
  <si>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</si>
  <si>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</si>
  <si>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</si>
  <si>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</si>
  <si>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</si>
  <si>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</si>
  <si>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</si>
  <si>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</si>
  <si>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</si>
  <si>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</si>
  <si>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</si>
  <si>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</si>
  <si>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</si>
  <si>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</si>
  <si>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 xml:space="preserve">Measurement </t>
  </si>
  <si>
    <t>RV</t>
  </si>
  <si>
    <t>DV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</si>
</sst>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0" fontId="4" fillId="2" borderId="0" xfId="0" applyFont="1" applyFill="1"/>
    <xf numFmtId="0" fontId="7" fillId="2" borderId="0" xfId="0" applyFont="1" applyFill="1"/>
    <xf numFmtId="0" fontId="0" fillId="2" borderId="0" xfId="0" applyFill="1"/>
    <xf numFmtId="43" fontId="6" fillId="0" borderId="0" xfId="0" applyNumberFormat="1" applyFont="1"/>
    <xf numFmtId="43" fontId="4" fillId="0" borderId="0" xfId="0" applyNumberFormat="1" applyFont="1"/>
    <xf numFmtId="0" fontId="15" fillId="2" borderId="0" xfId="0" applyFont="1" applyFill="1"/>
    <xf numFmtId="0" fontId="0" fillId="3" borderId="0" xfId="0" applyFill="1"/>
    <xf numFmtId="0" fontId="15" fillId="3" borderId="0" xfId="0" applyFont="1" applyFill="1"/>
    <xf numFmtId="43" fontId="3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68471</xdr:colOff>
      <xdr:row>48</xdr:row>
      <xdr:rowOff>10803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97E1F18-B921-494A-A8A8-E8BD93663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870071" cy="915480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306799</xdr:colOff>
      <xdr:row>45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7C22BB-8622-4831-86DA-85E040D59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327599" cy="86784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373569</xdr:colOff>
      <xdr:row>43</xdr:row>
      <xdr:rowOff>182144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B80E94-8EFE-433B-8917-CCFA20FD9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003969" cy="837364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563755</xdr:colOff>
      <xdr:row>47</xdr:row>
      <xdr:rowOff>96513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5E0D03-09C2-4CCE-B81E-194F7C8DB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55755" cy="905001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315815</xdr:colOff>
      <xdr:row>45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58BE48-9A2C-4702-8730-0B68187B7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679015" cy="86689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4"/>
  <sheetViews>
    <sheetView tabSelected="1" topLeftCell="A10" zoomScaleNormal="100" workbookViewId="0">
      <selection activeCell="H17" sqref="H17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30000</v>
      </c>
      <c r="C3" s="17"/>
      <c r="D3" s="10"/>
      <c r="E3">
        <v>2022</v>
      </c>
      <c r="F3" s="3">
        <v>2024</v>
      </c>
      <c r="G3" s="4">
        <f>F3-E3</f>
        <v>2</v>
      </c>
      <c r="L3" s="3"/>
      <c r="M3" s="4"/>
    </row>
    <row r="4" spans="1:17" ht="33" x14ac:dyDescent="0.3">
      <c r="A4" s="18" t="s">
        <v>1</v>
      </c>
      <c r="B4" s="28">
        <v>3000</v>
      </c>
      <c r="C4" s="17"/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27000</v>
      </c>
      <c r="C5" s="17"/>
      <c r="D5" s="10"/>
      <c r="E5" s="41" t="s">
        <v>22</v>
      </c>
      <c r="F5" s="8" t="s">
        <v>23</v>
      </c>
      <c r="G5" s="14"/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3000</v>
      </c>
      <c r="C6" s="17"/>
      <c r="D6" s="10"/>
      <c r="E6" s="6">
        <f>66.38*10.764</f>
        <v>714.51431999999988</v>
      </c>
      <c r="F6" s="6">
        <f>E6*1.1</f>
        <v>785.96575199999995</v>
      </c>
      <c r="G6" s="14">
        <f>F6/10.764</f>
        <v>73.018000000000001</v>
      </c>
      <c r="H6" s="8"/>
      <c r="I6" s="8"/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0</v>
      </c>
      <c r="C7" s="20"/>
      <c r="D7" s="42"/>
      <c r="F7" s="3">
        <v>22000</v>
      </c>
      <c r="G7" s="5"/>
      <c r="H7" s="8"/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60</v>
      </c>
      <c r="C8" s="20"/>
      <c r="D8" s="42"/>
      <c r="E8" s="6"/>
      <c r="F8" s="56">
        <f>F7*F6</f>
        <v>17291246.544</v>
      </c>
      <c r="G8" s="5"/>
      <c r="H8" s="10"/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2"/>
      <c r="E9" s="6"/>
      <c r="F9" s="32"/>
      <c r="G9" s="13"/>
      <c r="H9" s="8"/>
      <c r="I9" s="8"/>
      <c r="J9" s="34"/>
      <c r="M9" s="46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0</v>
      </c>
      <c r="C10" s="20"/>
      <c r="D10" s="42"/>
      <c r="E10" s="13"/>
      <c r="F10" s="52"/>
      <c r="G10" s="13"/>
      <c r="H10" s="31"/>
      <c r="I10" s="31"/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0</v>
      </c>
      <c r="C11" s="37"/>
      <c r="D11" s="43"/>
      <c r="G11" s="13"/>
      <c r="H11" s="31"/>
      <c r="I11" s="31"/>
      <c r="J11" s="34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0</v>
      </c>
      <c r="C12" s="21"/>
      <c r="D12" s="44"/>
      <c r="G12" s="13"/>
      <c r="H12" s="31"/>
      <c r="I12" s="31"/>
      <c r="J12" s="34"/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3000</v>
      </c>
      <c r="C13" s="21"/>
      <c r="D13" s="44"/>
      <c r="E13" t="s">
        <v>24</v>
      </c>
      <c r="G13" s="13"/>
      <c r="H13" s="51"/>
      <c r="I13" s="31"/>
      <c r="J13" s="34"/>
      <c r="K13" s="34"/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27000</v>
      </c>
      <c r="C14" s="17"/>
      <c r="D14" s="10"/>
      <c r="E14" s="6">
        <v>666</v>
      </c>
      <c r="G14" s="13"/>
      <c r="H14" s="31"/>
      <c r="I14" s="31"/>
      <c r="J14" s="34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30000</v>
      </c>
      <c r="C15" s="17"/>
      <c r="D15" s="10"/>
      <c r="E15" s="6"/>
      <c r="G15" s="13"/>
      <c r="H15" s="34"/>
      <c r="I15" s="34"/>
      <c r="J15" s="34"/>
      <c r="K15" s="34"/>
      <c r="L15" s="30"/>
      <c r="M15" s="4"/>
    </row>
    <row r="16" spans="1:17" ht="16.5" x14ac:dyDescent="0.3">
      <c r="A16" s="16" t="s">
        <v>21</v>
      </c>
      <c r="B16" s="22">
        <v>715</v>
      </c>
      <c r="C16" s="38"/>
      <c r="D16" s="8"/>
      <c r="E16" s="5"/>
      <c r="F16" s="5"/>
      <c r="G16" s="5"/>
      <c r="H16" s="6"/>
      <c r="M16" s="33"/>
    </row>
    <row r="17" spans="1:14" ht="16.5" x14ac:dyDescent="0.3">
      <c r="A17" s="16" t="s">
        <v>11</v>
      </c>
      <c r="B17" s="23">
        <f>B15*B16</f>
        <v>21450000</v>
      </c>
      <c r="C17" s="23"/>
      <c r="D17" s="10"/>
      <c r="E17" s="5"/>
      <c r="F17" s="36"/>
      <c r="G17" s="5"/>
      <c r="H17" s="6"/>
      <c r="M17" s="5"/>
      <c r="N17" s="6"/>
    </row>
    <row r="18" spans="1:14" ht="16.5" x14ac:dyDescent="0.3">
      <c r="A18" s="16" t="s">
        <v>25</v>
      </c>
      <c r="B18" s="23">
        <f>B17*0.9</f>
        <v>19305000</v>
      </c>
      <c r="C18" s="23"/>
      <c r="D18" s="10"/>
      <c r="E18" s="5"/>
      <c r="F18" s="36"/>
      <c r="G18" s="5"/>
      <c r="H18" s="6"/>
      <c r="M18" s="5"/>
      <c r="N18" s="6"/>
    </row>
    <row r="19" spans="1:14" ht="16.5" x14ac:dyDescent="0.3">
      <c r="A19" s="16" t="s">
        <v>26</v>
      </c>
      <c r="B19" s="23">
        <f>B17*0.8</f>
        <v>17160000</v>
      </c>
      <c r="C19" s="23"/>
      <c r="D19" s="10"/>
      <c r="E19" s="5"/>
      <c r="F19" s="36"/>
      <c r="G19" s="5"/>
      <c r="H19" s="6"/>
      <c r="M19" s="5"/>
      <c r="N19" s="6"/>
    </row>
    <row r="20" spans="1:14" ht="16.5" x14ac:dyDescent="0.3">
      <c r="A20" s="16" t="s">
        <v>12</v>
      </c>
      <c r="B20" s="24">
        <f>747*B4</f>
        <v>2241000</v>
      </c>
      <c r="C20" s="17"/>
      <c r="D20" s="10"/>
      <c r="E20" s="6"/>
      <c r="F20" s="5"/>
    </row>
    <row r="21" spans="1:14" ht="16.5" x14ac:dyDescent="0.3">
      <c r="A21" s="19" t="s">
        <v>16</v>
      </c>
      <c r="B21" s="24">
        <f>B17*0.03/12</f>
        <v>53625</v>
      </c>
      <c r="C21" s="39"/>
      <c r="D21" s="10"/>
      <c r="E21" s="6"/>
      <c r="F21" s="5"/>
    </row>
    <row r="22" spans="1:14" x14ac:dyDescent="0.25">
      <c r="B22" s="12"/>
    </row>
    <row r="23" spans="1:14" x14ac:dyDescent="0.25">
      <c r="B23" s="12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/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>
        <v>617</v>
      </c>
      <c r="C27" s="8"/>
      <c r="D27" s="8"/>
      <c r="E27" s="8">
        <v>20000000</v>
      </c>
      <c r="F27" s="10">
        <f t="shared" ref="F27:F33" si="0">E27/B27</f>
        <v>32414.910858995139</v>
      </c>
      <c r="G27" s="10" t="e">
        <f>E27/C27</f>
        <v>#DIV/0!</v>
      </c>
      <c r="H27" s="10" t="e">
        <f>E27/#REF!</f>
        <v>#REF!</v>
      </c>
      <c r="I27" s="8">
        <f>C27/B27</f>
        <v>0</v>
      </c>
      <c r="J27" s="15"/>
    </row>
    <row r="28" spans="1:14" ht="17.25" x14ac:dyDescent="0.3">
      <c r="B28" s="9">
        <v>859</v>
      </c>
      <c r="C28" s="8"/>
      <c r="D28" s="8"/>
      <c r="E28" s="8">
        <v>30000000</v>
      </c>
      <c r="F28" s="10">
        <f t="shared" si="0"/>
        <v>34924.330616996507</v>
      </c>
      <c r="G28" s="10" t="e">
        <f>E28/C28</f>
        <v>#DIV/0!</v>
      </c>
      <c r="H28" s="10" t="e">
        <f>E28/#REF!</f>
        <v>#REF!</v>
      </c>
      <c r="I28" s="8">
        <f>C28/B28</f>
        <v>0</v>
      </c>
      <c r="J28" s="15"/>
    </row>
    <row r="29" spans="1:14" x14ac:dyDescent="0.25">
      <c r="B29" s="9">
        <v>779</v>
      </c>
      <c r="C29" s="8"/>
      <c r="D29" s="8"/>
      <c r="E29" s="10">
        <v>23500000</v>
      </c>
      <c r="F29" s="10">
        <f t="shared" si="0"/>
        <v>30166.880616174582</v>
      </c>
      <c r="G29" s="10" t="e">
        <f t="shared" ref="G29:G33" si="1">E29/C29</f>
        <v>#DIV/0!</v>
      </c>
      <c r="H29" s="10" t="e">
        <f>E29/#REF!</f>
        <v>#REF!</v>
      </c>
      <c r="I29" s="8"/>
    </row>
    <row r="30" spans="1:14" x14ac:dyDescent="0.25">
      <c r="B30" s="9"/>
      <c r="C30" s="8"/>
      <c r="D30" s="8"/>
      <c r="E30" s="10"/>
      <c r="F30" s="10" t="e">
        <f t="shared" si="0"/>
        <v>#DIV/0!</v>
      </c>
      <c r="G30" s="10" t="e">
        <f t="shared" si="1"/>
        <v>#DIV/0!</v>
      </c>
      <c r="H30" s="10" t="e">
        <f>E30/#REF!</f>
        <v>#REF!</v>
      </c>
      <c r="I30" s="8" t="e">
        <f>#REF!/B30</f>
        <v>#REF!</v>
      </c>
    </row>
    <row r="31" spans="1:14" x14ac:dyDescent="0.25">
      <c r="B31" s="9"/>
      <c r="C31" s="25"/>
      <c r="E31" s="26"/>
      <c r="F31" s="26" t="e">
        <f t="shared" si="0"/>
        <v>#DIV/0!</v>
      </c>
      <c r="G31" s="10" t="e">
        <f t="shared" si="1"/>
        <v>#DIV/0!</v>
      </c>
      <c r="H31" s="26" t="e">
        <f>E31/#REF!</f>
        <v>#REF!</v>
      </c>
      <c r="I31" s="8" t="e">
        <f>C31/B31</f>
        <v>#DIV/0!</v>
      </c>
    </row>
    <row r="32" spans="1:14" x14ac:dyDescent="0.25">
      <c r="E32" s="26"/>
      <c r="F32" s="26" t="e">
        <f t="shared" si="0"/>
        <v>#DIV/0!</v>
      </c>
      <c r="G32" s="26" t="e">
        <f t="shared" si="1"/>
        <v>#DIV/0!</v>
      </c>
      <c r="H32" s="26" t="e">
        <f>E32/#REF!</f>
        <v>#REF!</v>
      </c>
      <c r="I32" t="e">
        <f>#REF!/B32</f>
        <v>#REF!</v>
      </c>
    </row>
    <row r="33" spans="1:8" x14ac:dyDescent="0.25">
      <c r="E33" s="25"/>
      <c r="F33" s="26" t="e">
        <f t="shared" si="0"/>
        <v>#DIV/0!</v>
      </c>
      <c r="G33" s="26" t="e">
        <f t="shared" si="1"/>
        <v>#DIV/0!</v>
      </c>
      <c r="H33" s="26" t="e">
        <f>E33/#REF!</f>
        <v>#REF!</v>
      </c>
    </row>
    <row r="35" spans="1:8" x14ac:dyDescent="0.25">
      <c r="A35">
        <v>710</v>
      </c>
      <c r="B35">
        <v>18000000</v>
      </c>
      <c r="C35">
        <f t="shared" ref="C35:C41" si="2">B35/A35</f>
        <v>25352.112676056338</v>
      </c>
      <c r="D35">
        <v>1080000</v>
      </c>
      <c r="E35">
        <v>30000</v>
      </c>
      <c r="F35">
        <f>E35+D35+B35</f>
        <v>19110000</v>
      </c>
      <c r="G35">
        <f>F35/A35</f>
        <v>26915.492957746479</v>
      </c>
      <c r="H35" s="6">
        <f>B15/G35</f>
        <v>1.1145996860282574</v>
      </c>
    </row>
    <row r="36" spans="1:8" x14ac:dyDescent="0.25">
      <c r="B36" s="54"/>
      <c r="C36" s="54" t="e">
        <f t="shared" si="2"/>
        <v>#DIV/0!</v>
      </c>
      <c r="D36">
        <v>323100</v>
      </c>
      <c r="E36">
        <v>30000</v>
      </c>
      <c r="F36">
        <f>E36+D36+B36</f>
        <v>353100</v>
      </c>
      <c r="G36" t="e">
        <f>F36/A36</f>
        <v>#DIV/0!</v>
      </c>
      <c r="H36" s="6"/>
    </row>
    <row r="37" spans="1:8" x14ac:dyDescent="0.25">
      <c r="B37" s="54"/>
      <c r="C37" s="54" t="e">
        <f t="shared" si="2"/>
        <v>#DIV/0!</v>
      </c>
      <c r="D37">
        <v>1231900</v>
      </c>
      <c r="E37">
        <v>30000</v>
      </c>
      <c r="F37">
        <f>E37+D37+B37</f>
        <v>1261900</v>
      </c>
      <c r="G37" t="e">
        <f>F37/A37</f>
        <v>#DIV/0!</v>
      </c>
    </row>
    <row r="38" spans="1:8" ht="15.75" x14ac:dyDescent="0.25">
      <c r="A38" s="55"/>
      <c r="B38" s="54"/>
      <c r="C38" s="54" t="e">
        <f t="shared" si="2"/>
        <v>#DIV/0!</v>
      </c>
      <c r="D38" s="50">
        <v>235600</v>
      </c>
      <c r="E38" s="50">
        <v>30000</v>
      </c>
      <c r="F38" s="50">
        <f>E38+D38+B38</f>
        <v>265600</v>
      </c>
      <c r="G38" s="50" t="e">
        <f>F38/A38</f>
        <v>#DIV/0!</v>
      </c>
    </row>
    <row r="39" spans="1:8" ht="15.75" x14ac:dyDescent="0.25">
      <c r="A39" s="55"/>
      <c r="B39" s="54"/>
      <c r="C39" s="54" t="e">
        <f t="shared" si="2"/>
        <v>#DIV/0!</v>
      </c>
    </row>
    <row r="40" spans="1:8" ht="15.75" x14ac:dyDescent="0.25">
      <c r="A40" s="53"/>
      <c r="B40" s="50"/>
      <c r="C40" s="50" t="e">
        <f t="shared" si="2"/>
        <v>#DIV/0!</v>
      </c>
      <c r="D40" s="50">
        <v>1194000</v>
      </c>
      <c r="E40" s="50">
        <v>30000</v>
      </c>
      <c r="F40" s="50">
        <f>E40+D40+B40</f>
        <v>1224000</v>
      </c>
      <c r="G40" s="50" t="e">
        <f>F40/A40</f>
        <v>#DIV/0!</v>
      </c>
    </row>
    <row r="41" spans="1:8" ht="15.75" x14ac:dyDescent="0.25">
      <c r="A41" s="48"/>
      <c r="B41" s="49"/>
      <c r="C41" s="50" t="e">
        <f t="shared" si="2"/>
        <v>#DIV/0!</v>
      </c>
      <c r="D41" s="50">
        <v>1220500</v>
      </c>
      <c r="E41" s="50">
        <v>30000</v>
      </c>
      <c r="F41" s="50">
        <f>E41+D41+B41</f>
        <v>1250500</v>
      </c>
      <c r="G41" s="50" t="e">
        <f>F41/A41</f>
        <v>#DIV/0!</v>
      </c>
    </row>
    <row r="42" spans="1:8" ht="15.75" x14ac:dyDescent="0.25">
      <c r="A42" s="30"/>
    </row>
    <row r="43" spans="1:8" ht="15.75" x14ac:dyDescent="0.25">
      <c r="A43" s="30"/>
    </row>
    <row r="44" spans="1:8" ht="15.75" x14ac:dyDescent="0.25">
      <c r="A44" s="30"/>
    </row>
    <row r="64" spans="3:5" x14ac:dyDescent="0.25">
      <c r="C64" s="6"/>
      <c r="D64" s="6"/>
      <c r="E64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6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16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Sheet8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2024-04-22T06:06:37Z</dcterms:modified>
</cp:coreProperties>
</file>