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Meas" sheetId="4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1"/>
  <c r="K16"/>
  <c r="K12"/>
  <c r="B20" i="23" l="1"/>
  <c r="K15" i="41" l="1"/>
  <c r="K4"/>
  <c r="K5"/>
  <c r="K6"/>
  <c r="K8"/>
  <c r="K9"/>
  <c r="K10"/>
  <c r="K14"/>
  <c r="Q6" i="4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C23" i="23"/>
  <c r="P8" i="4"/>
  <c r="Q8" s="1"/>
  <c r="B8" s="1"/>
  <c r="J8"/>
  <c r="I8"/>
  <c r="E8"/>
  <c r="A8"/>
  <c r="P7"/>
  <c r="Q7" s="1"/>
  <c r="B7" s="1"/>
  <c r="J7"/>
  <c r="I7"/>
  <c r="E7"/>
  <c r="A7"/>
  <c r="K11" i="41" l="1"/>
  <c r="K7"/>
  <c r="F5" i="4"/>
  <c r="C5"/>
  <c r="F4"/>
  <c r="C4"/>
  <c r="F6"/>
  <c r="C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B15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4"/>
  <c r="D4"/>
  <c r="H4" s="1"/>
  <c r="G5"/>
  <c r="D5"/>
  <c r="H5" s="1"/>
  <c r="G8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L3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<sst xmlns="http://schemas.openxmlformats.org/spreadsheetml/2006/main" count="163" uniqueCount="123">
  <si>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</si>
  <si>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</si>
  <si>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</si>
  <si>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</si>
  <si>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</si>
  <si>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</si>
  <si>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</si>
  <si>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</si>
  <si>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</si>
  <si>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</si>
  <si>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</si>
  <si>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</si>
  <si>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</si>
  <si>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</si>
  <si>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</si>
  <si>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</si>
  <si>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</si>
  <si>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</si>
  <si>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</si>
  <si>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</si>
  <si>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</si>
  <si>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</si>
  <si>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</si>
  <si>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</si>
  <si>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</si>
  <si>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</si>
  <si>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</si>
  <si>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</si>
  <si>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</si>
  <si>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</si>
  <si>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</si>
  <si>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</si>
  <si>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</si>
  <si>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</si>
  <si>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</si>
  <si>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</si>
  <si>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</si>
  <si>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</si>
  <si>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</si>
  <si>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</si>
  <si>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</si>
  <si>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</si>
  <si>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</si>
  <si>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</si>
  <si>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</si>
  <si>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</si>
  <si>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</si>
  <si>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</si>
  <si>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</si>
  <si>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</si>
  <si>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</si>
  <si>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</si>
  <si>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</si>
  <si>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</si>
  <si>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</si>
  <si>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</si>
  <si>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</si>
  <si>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</si>
  <si>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</si>
  <si>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</si>
  <si>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</si>
  <si>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</si>
  <si>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</si>
  <si>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</si>
  <si>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</si>
  <si>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</si>
  <si>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</si>
  <si>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</si>
  <si>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</si>
  <si>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</si>
  <si>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</si>
  <si>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</si>
  <si>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</si>
  <si>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</si>
  <si>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</si>
  <si>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</si>
  <si>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</si>
  <si>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</si>
  <si>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</si>
  <si>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</si>
  <si>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</si>
  <si>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</si>
  <si>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</si>
  <si>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</si>
  <si>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</si>
  <si>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</si>
  <si>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</si>
  <si>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</si>
  <si>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</si>
  <si>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</si>
  <si>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</si>
  <si>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</si>
  <si>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</si>
  <si>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</si>
  <si>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</si>
  <si>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</si>
  <si>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</si>
  <si>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</si>
  <si>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</si>
  <si>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</si>
  <si>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</si>
  <si>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</si>
  <si>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</si>
  <si>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</si>
  <si>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</si>
  <si>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</si>
  <si>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</si>
  <si>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</si>
  <si>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</si>
  <si>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</si>
  <si>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</si>
  <si>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</si>
  <si>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</si>
  <si>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</si>
  <si>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</si>
  <si>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</si>
  <si>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</si>
  <si>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</si>
  <si>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</si>
  <si>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rate on BA</t>
  </si>
  <si>
    <t>BA</t>
  </si>
  <si>
    <t>Pass</t>
  </si>
  <si>
    <t>BED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</si>
</sst>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125067</xdr:rowOff>
    </xdr:from>
    <xdr:to>
      <xdr:col>9</xdr:col>
      <xdr:colOff>238126</xdr:colOff>
      <xdr:row>24</xdr:row>
      <xdr:rowOff>29817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6067"/>
          <a:ext cx="5754343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9</xdr:col>
      <xdr:colOff>304800</xdr:colOff>
      <xdr:row>22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90500"/>
          <a:ext cx="5734050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0.06</v>
      </c>
      <c r="D8" s="98">
        <f>1-C8</f>
        <v>0.94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20520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27620</v>
      </c>
      <c r="D10" s="56" t="s">
        <v>61</v>
      </c>
      <c r="E10" s="57">
        <f>ROUND(C10/10.764,0)</f>
        <v>2566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54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1108000</v>
      </c>
      <c r="C17" s="71">
        <v>554</v>
      </c>
      <c r="D17" s="71"/>
      <c r="E17" s="71">
        <f>E10*C17</f>
        <v>1421564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122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121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abSelected="1" topLeftCell="A10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5500</v>
      </c>
      <c r="D3" s="20" t="s">
        <v>119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3500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6</v>
      </c>
      <c r="D7" s="24"/>
      <c r="F7" s="74"/>
      <c r="G7" s="74"/>
    </row>
    <row r="8" spans="1:13">
      <c r="A8" s="15" t="s">
        <v>18</v>
      </c>
      <c r="B8" s="23"/>
      <c r="C8" s="24">
        <f>C9-C7</f>
        <v>54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9</v>
      </c>
      <c r="D10" s="24"/>
      <c r="F10" s="74"/>
      <c r="G10" s="74"/>
    </row>
    <row r="11" spans="1:13">
      <c r="A11" s="15"/>
      <c r="B11" s="25"/>
      <c r="C11" s="26">
        <f>C10%</f>
        <v>0.09</v>
      </c>
      <c r="D11" s="26"/>
      <c r="F11" s="74"/>
      <c r="G11" s="74"/>
    </row>
    <row r="12" spans="1:13">
      <c r="A12" s="15" t="s">
        <v>21</v>
      </c>
      <c r="B12" s="18"/>
      <c r="C12" s="19">
        <f>C6*C11</f>
        <v>180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1820</v>
      </c>
      <c r="D13" s="22"/>
      <c r="F13" s="74"/>
      <c r="G13" s="74"/>
    </row>
    <row r="14" spans="1:13">
      <c r="A14" s="15" t="s">
        <v>15</v>
      </c>
      <c r="B14" s="18"/>
      <c r="C14" s="19">
        <f>C5</f>
        <v>3500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5320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120</v>
      </c>
      <c r="B18" s="7"/>
      <c r="C18" s="72">
        <v>554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2947280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C20*90%</f>
        <v>2519924.4</v>
      </c>
      <c r="C20" s="30">
        <f>C19*95%</f>
        <v>2799916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2357824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C18*2000</f>
        <v>1108000</v>
      </c>
      <c r="D23" s="33">
        <f>D4*D18</f>
        <v>0</v>
      </c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6140.166666666667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J31">
        <v>10</v>
      </c>
      <c r="K31">
        <v>4</v>
      </c>
      <c r="L31" s="71">
        <f t="shared" ref="L23:L31" si="0">K31*J31</f>
        <v>40</v>
      </c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A4" zoomScale="70" zoomScaleNormal="70" workbookViewId="0">
      <selection activeCell="O24" sqref="O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>
        <f t="shared" ref="A4:A6" si="0">N4</f>
        <v>0</v>
      </c>
      <c r="B4" s="4">
        <f t="shared" ref="B4:B6" si="1">Q4</f>
        <v>0</v>
      </c>
      <c r="C4" s="4">
        <f t="shared" ref="C4:C6" si="2">B4*1.2</f>
        <v>0</v>
      </c>
      <c r="D4" s="4">
        <f t="shared" ref="D4:D6" si="3">C4*1.2</f>
        <v>0</v>
      </c>
      <c r="E4" s="5">
        <f t="shared" ref="E4:E6" si="4">R4</f>
        <v>0</v>
      </c>
      <c r="F4" s="4" t="e">
        <f t="shared" ref="F4:F6" si="5">ROUND((E4/B4),0)</f>
        <v>#DIV/0!</v>
      </c>
      <c r="G4" s="4" t="e">
        <f t="shared" ref="G4:G6" si="6">ROUND((E4/C4),0)</f>
        <v>#DIV/0!</v>
      </c>
      <c r="H4" s="4" t="e">
        <f t="shared" ref="H4:H6" si="7">ROUND((E4/D4),0)</f>
        <v>#DIV/0!</v>
      </c>
      <c r="I4" s="4">
        <f t="shared" ref="I4:I6" si="8">T4</f>
        <v>0</v>
      </c>
      <c r="J4" s="4">
        <f t="shared" ref="J4:J6" si="9">U4</f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4:Q6" si="10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900</v>
      </c>
      <c r="C15" s="4">
        <f t="shared" si="25"/>
        <v>1080</v>
      </c>
      <c r="D15" s="4">
        <f t="shared" si="26"/>
        <v>1296</v>
      </c>
      <c r="E15" s="5">
        <f t="shared" si="27"/>
        <v>6500000</v>
      </c>
      <c r="F15" s="4">
        <f t="shared" si="28"/>
        <v>7222</v>
      </c>
      <c r="G15" s="4">
        <f t="shared" si="29"/>
        <v>6019</v>
      </c>
      <c r="H15" s="4">
        <f t="shared" si="30"/>
        <v>5015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v>900</v>
      </c>
      <c r="R15" s="2">
        <v>6500000</v>
      </c>
      <c r="S15" s="2"/>
    </row>
    <row r="16" spans="1:35">
      <c r="A16" s="4">
        <f t="shared" si="23"/>
        <v>0</v>
      </c>
      <c r="B16" s="4">
        <f t="shared" si="24"/>
        <v>798.6111111111112</v>
      </c>
      <c r="C16" s="4">
        <f t="shared" si="25"/>
        <v>958.33333333333337</v>
      </c>
      <c r="D16" s="4">
        <f t="shared" si="26"/>
        <v>1150</v>
      </c>
      <c r="E16" s="5">
        <f t="shared" si="27"/>
        <v>6500000</v>
      </c>
      <c r="F16" s="4">
        <f t="shared" si="28"/>
        <v>8139</v>
      </c>
      <c r="G16" s="4">
        <f t="shared" si="29"/>
        <v>6783</v>
      </c>
      <c r="H16" s="4">
        <f t="shared" si="30"/>
        <v>5652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1150</v>
      </c>
      <c r="P16" s="71">
        <f>O16/1.2</f>
        <v>958.33333333333337</v>
      </c>
      <c r="Q16" s="71">
        <f t="shared" si="34"/>
        <v>798.6111111111112</v>
      </c>
      <c r="R16" s="2">
        <v>6500000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7">N19</f>
        <v>0</v>
      </c>
      <c r="B19" s="4">
        <f t="shared" ref="B19" si="38">Q19</f>
        <v>0</v>
      </c>
      <c r="C19" s="4">
        <f t="shared" ref="C19" si="39">B19*1.2</f>
        <v>0</v>
      </c>
      <c r="D19" s="4">
        <f t="shared" ref="D19" si="40">C19*1.2</f>
        <v>0</v>
      </c>
      <c r="E19" s="5">
        <f t="shared" ref="E19" si="41">R19</f>
        <v>0</v>
      </c>
      <c r="F19" s="4" t="e">
        <f t="shared" ref="F19" si="42">ROUND((E19/B19),0)</f>
        <v>#DIV/0!</v>
      </c>
      <c r="G19" s="4" t="e">
        <f t="shared" ref="G19" si="43">ROUND((E19/C19),0)</f>
        <v>#DIV/0!</v>
      </c>
      <c r="H19" s="4" t="e">
        <f t="shared" ref="H19" si="44">ROUND((E19/D19),0)</f>
        <v>#DIV/0!</v>
      </c>
      <c r="I19" s="4">
        <f t="shared" ref="I19:J19" si="45">T19</f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E8" sqref="E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H4:K16"/>
  <sheetViews>
    <sheetView workbookViewId="0">
      <selection activeCell="K11" sqref="K11"/>
    </sheetView>
  </sheetViews>
  <sheetFormatPr defaultRowHeight="15"/>
  <sheetData>
    <row r="4" spans="8:11">
      <c r="I4">
        <v>9.8000000000000007</v>
      </c>
      <c r="J4">
        <v>13.6</v>
      </c>
      <c r="K4" s="71">
        <f t="shared" ref="K4:K6" si="0">I4*J4</f>
        <v>133.28</v>
      </c>
    </row>
    <row r="5" spans="8:11">
      <c r="I5">
        <v>9.6</v>
      </c>
      <c r="J5">
        <v>7.1</v>
      </c>
      <c r="K5" s="71">
        <f t="shared" si="0"/>
        <v>68.16</v>
      </c>
    </row>
    <row r="6" spans="8:11">
      <c r="I6">
        <v>3.4</v>
      </c>
      <c r="J6">
        <v>6.9</v>
      </c>
      <c r="K6" s="71">
        <f t="shared" si="0"/>
        <v>23.46</v>
      </c>
    </row>
    <row r="7" spans="8:11">
      <c r="K7">
        <f>SUM(K4:K6)</f>
        <v>224.9</v>
      </c>
    </row>
    <row r="8" spans="8:11">
      <c r="I8">
        <v>9.4</v>
      </c>
      <c r="J8">
        <v>12.2</v>
      </c>
      <c r="K8" s="71">
        <f>I8*J8</f>
        <v>114.67999999999999</v>
      </c>
    </row>
    <row r="9" spans="8:11">
      <c r="I9">
        <v>4.5999999999999996</v>
      </c>
      <c r="J9">
        <v>7.6</v>
      </c>
      <c r="K9" s="71">
        <f>I9*J9</f>
        <v>34.959999999999994</v>
      </c>
    </row>
    <row r="10" spans="8:11">
      <c r="H10" s="71" t="s">
        <v>121</v>
      </c>
      <c r="I10">
        <v>3.1</v>
      </c>
      <c r="J10">
        <v>8.4</v>
      </c>
      <c r="K10" s="71">
        <f>I10*J10</f>
        <v>26.040000000000003</v>
      </c>
    </row>
    <row r="11" spans="8:11">
      <c r="H11" s="71" t="s">
        <v>74</v>
      </c>
      <c r="K11">
        <f>SUM(K8:K10)</f>
        <v>175.67999999999998</v>
      </c>
    </row>
    <row r="12" spans="8:11">
      <c r="I12" s="71">
        <v>7.6</v>
      </c>
      <c r="J12" s="71">
        <v>9.4</v>
      </c>
      <c r="K12" s="71">
        <f>I12*J12</f>
        <v>71.44</v>
      </c>
    </row>
    <row r="13" spans="8:11">
      <c r="K13">
        <f>K12+K11+K7</f>
        <v>472.02</v>
      </c>
    </row>
    <row r="14" spans="8:11">
      <c r="I14">
        <v>3.2</v>
      </c>
      <c r="J14">
        <v>4.2</v>
      </c>
      <c r="K14">
        <f>I14*J14</f>
        <v>13.440000000000001</v>
      </c>
    </row>
    <row r="15" spans="8:11">
      <c r="I15">
        <v>7.6</v>
      </c>
      <c r="J15">
        <v>9.4</v>
      </c>
      <c r="K15">
        <f>I15*J15</f>
        <v>71.44</v>
      </c>
    </row>
    <row r="16" spans="8:11">
      <c r="K16">
        <f>SUM(K14:K15)</f>
        <v>84.88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Meas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2024-04-18T12:57:22Z</dcterms:modified>
</cp:coreProperties>
</file>