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A717D435-0457-44AB-B8CF-923E1A98325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B23" i="5"/>
  <c r="G7" i="5"/>
  <c r="K8" i="5"/>
  <c r="H8" i="5"/>
  <c r="G6" i="5"/>
  <c r="B7" i="5"/>
  <c r="B18" i="5"/>
  <c r="B20" i="5" s="1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<sst xmlns="http://schemas.openxmlformats.org/spreadsheetml/2006/main" count="69" uniqueCount="49">
  <si>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</si>
  <si>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</si>
  <si>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</si>
  <si>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</si>
  <si>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</si>
  <si>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</si>
  <si>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</si>
  <si>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</si>
  <si>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</si>
  <si>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</si>
  <si>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</si>
  <si>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</si>
  <si>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</si>
  <si>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</si>
  <si>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</si>
  <si>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</si>
  <si>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</si>
  <si>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</si>
  <si>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</si>
  <si>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</si>
  <si>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</si>
  <si>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</si>
  <si>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</si>
  <si>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</si>
  <si>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</si>
  <si>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</si>
  <si>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</si>
  <si>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</si>
  <si>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</si>
  <si>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</si>
  <si>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</si>
  <si>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</si>
  <si>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</si>
  <si>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</si>
  <si>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</si>
  <si>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</si>
  <si>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</si>
  <si>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</si>
  <si>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</si>
  <si>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</si>
  <si>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</si>
  <si>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</si>
  <si>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</si>
  <si>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</si>
  <si>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</si>
  <si>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</si>
  <si>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</si>
  <si>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ca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</si>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</sst>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B9" sqref="B9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8" max="8" width="12.5703125" bestFit="1" customWidth="1"/>
    <col min="11" max="11" width="10" bestFit="1" customWidth="1"/>
  </cols>
  <sheetData>
    <row r="2" spans="1:11" x14ac:dyDescent="0.25">
      <c r="A2" s="17"/>
      <c r="B2" s="17"/>
    </row>
    <row r="3" spans="1:11" x14ac:dyDescent="0.25">
      <c r="A3" s="17" t="s">
        <v>34</v>
      </c>
      <c r="B3" s="17"/>
    </row>
    <row r="4" spans="1:11" x14ac:dyDescent="0.25">
      <c r="A4" s="17" t="s">
        <v>20</v>
      </c>
      <c r="B4" s="17">
        <v>2023</v>
      </c>
    </row>
    <row r="5" spans="1:11" x14ac:dyDescent="0.25">
      <c r="A5" s="17" t="s">
        <v>21</v>
      </c>
      <c r="B5" s="17">
        <v>2005</v>
      </c>
      <c r="F5" s="1"/>
      <c r="G5" s="1"/>
      <c r="H5" s="1"/>
    </row>
    <row r="6" spans="1:11" x14ac:dyDescent="0.25">
      <c r="A6" s="17" t="s">
        <v>22</v>
      </c>
      <c r="B6" s="17">
        <f>B4-B5</f>
        <v>18</v>
      </c>
      <c r="E6" t="s">
        <v>47</v>
      </c>
      <c r="F6" s="1">
        <v>35.86</v>
      </c>
      <c r="G6" s="1">
        <f>F6*10.764</f>
        <v>385.99703999999997</v>
      </c>
      <c r="H6" s="1">
        <v>386</v>
      </c>
      <c r="K6">
        <v>442</v>
      </c>
    </row>
    <row r="7" spans="1:11" x14ac:dyDescent="0.25">
      <c r="A7" s="17"/>
      <c r="B7" s="17">
        <f>60-B6</f>
        <v>42</v>
      </c>
      <c r="E7" t="s">
        <v>48</v>
      </c>
      <c r="F7" s="1"/>
      <c r="G7" s="1">
        <f>G6*1.2</f>
        <v>463.19644799999992</v>
      </c>
      <c r="H7" s="1">
        <v>14500</v>
      </c>
      <c r="K7">
        <v>145</v>
      </c>
    </row>
    <row r="8" spans="1:11" x14ac:dyDescent="0.25">
      <c r="A8" s="17" t="s">
        <v>23</v>
      </c>
      <c r="B8" s="46">
        <f>463*2800</f>
        <v>1296400</v>
      </c>
      <c r="F8" s="1"/>
      <c r="G8" s="1"/>
      <c r="H8" s="1">
        <f>H6*H7</f>
        <v>5597000</v>
      </c>
      <c r="K8" s="1">
        <f>K6*K7</f>
        <v>64090</v>
      </c>
    </row>
    <row r="9" spans="1:11" x14ac:dyDescent="0.25">
      <c r="A9" s="17" t="s">
        <v>24</v>
      </c>
      <c r="B9" s="17"/>
      <c r="F9" s="1"/>
      <c r="G9" s="1"/>
      <c r="H9" s="1"/>
    </row>
    <row r="10" spans="1:11" x14ac:dyDescent="0.25">
      <c r="A10" s="17"/>
      <c r="B10" s="17"/>
      <c r="F10" s="1"/>
      <c r="G10" s="1"/>
      <c r="H10" s="1"/>
    </row>
    <row r="11" spans="1:11" x14ac:dyDescent="0.25">
      <c r="A11" s="17" t="s">
        <v>25</v>
      </c>
      <c r="B11" s="17">
        <f>100-10</f>
        <v>90</v>
      </c>
      <c r="F11" s="1"/>
      <c r="G11" s="1"/>
      <c r="H11" s="1"/>
    </row>
    <row r="12" spans="1:11" x14ac:dyDescent="0.25">
      <c r="A12" s="17" t="s">
        <v>26</v>
      </c>
      <c r="B12" s="17">
        <f>B11*B6/60</f>
        <v>27</v>
      </c>
    </row>
    <row r="13" spans="1:11" x14ac:dyDescent="0.25">
      <c r="A13" s="17"/>
      <c r="B13" s="47">
        <f>B12%</f>
        <v>0.27</v>
      </c>
    </row>
    <row r="14" spans="1:11" x14ac:dyDescent="0.25">
      <c r="A14" s="17"/>
      <c r="B14" s="17"/>
    </row>
    <row r="15" spans="1:11" x14ac:dyDescent="0.25">
      <c r="A15" s="17" t="s">
        <v>27</v>
      </c>
      <c r="B15" s="46">
        <f>ROUND((B8*B13),0)</f>
        <v>350028</v>
      </c>
    </row>
    <row r="16" spans="1:11" x14ac:dyDescent="0.25">
      <c r="A16" s="17" t="s">
        <v>15</v>
      </c>
      <c r="B16" s="46">
        <v>386</v>
      </c>
    </row>
    <row r="17" spans="1:9" x14ac:dyDescent="0.25">
      <c r="A17" s="17" t="s">
        <v>42</v>
      </c>
      <c r="B17" s="17">
        <v>15200</v>
      </c>
    </row>
    <row r="18" spans="1:9" x14ac:dyDescent="0.25">
      <c r="A18" s="17" t="s">
        <v>28</v>
      </c>
      <c r="B18" s="46">
        <f>B17*B16</f>
        <v>5867200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5517172</v>
      </c>
      <c r="C20" s="5"/>
    </row>
    <row r="21" spans="1:9" x14ac:dyDescent="0.25">
      <c r="A21" s="43" t="s">
        <v>31</v>
      </c>
      <c r="B21" s="48">
        <f>ROUND((B20*90%),0)</f>
        <v>4965455</v>
      </c>
    </row>
    <row r="22" spans="1:9" x14ac:dyDescent="0.25">
      <c r="A22" s="43" t="s">
        <v>32</v>
      </c>
      <c r="B22" s="48">
        <f>ROUND((B20*80%),0)</f>
        <v>4413738</v>
      </c>
    </row>
    <row r="23" spans="1:9" x14ac:dyDescent="0.25">
      <c r="A23" s="43" t="s">
        <v>33</v>
      </c>
      <c r="B23" s="48">
        <f>MROUND((B20*0.025/12),500)</f>
        <v>11500</v>
      </c>
    </row>
    <row r="25" spans="1:9" x14ac:dyDescent="0.25">
      <c r="B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2024-04-20T06:56:22Z</dcterms:modified>
</cp:coreProperties>
</file>