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B\Ulhas Nagar Sec 4 Branch\Haresh Sanmukhdas Nagdev\Gala\"/>
    </mc:Choice>
  </mc:AlternateContent>
  <xr:revisionPtr revIDLastSave="0" documentId="13_ncr:1_{85AE05F1-102D-476C-A7DF-2D3C0DB3E83E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1" i="23" l="1"/>
  <c r="C20" i="23"/>
  <c r="C3" i="25"/>
  <c r="C5" i="25" l="1"/>
  <c r="P2" i="4"/>
  <c r="Q3" i="4"/>
  <c r="B3" i="4" s="1"/>
  <c r="C3" i="4" s="1"/>
  <c r="D3" i="4" s="1"/>
  <c r="Q4" i="4"/>
  <c r="B4" i="4" s="1"/>
  <c r="C4" i="4" s="1"/>
  <c r="D4" i="4" s="1"/>
  <c r="P5" i="4"/>
  <c r="Q5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<sst xmlns="http://schemas.openxmlformats.org/spreadsheetml/2006/main" count="126" uniqueCount="85">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</sst>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0</xdr:row>
      <xdr:rowOff>0</xdr:rowOff>
    </xdr:from>
    <xdr:to>
      <xdr:col>16</xdr:col>
      <xdr:colOff>544188</xdr:colOff>
      <xdr:row>48</xdr:row>
      <xdr:rowOff>20292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36AC1B-CDE5-4D76-AEB4-65AC6D516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7775" y="0"/>
          <a:ext cx="9050013" cy="8897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F8B9A5-C124-4A98-AA4C-ECC4E494A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849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A4CFC8-3C3C-48DA-A171-C0D82299C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830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66400*0.7</f>
        <v>46480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v>0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46480</v>
      </c>
      <c r="D5" s="62" t="s">
        <v>62</v>
      </c>
      <c r="E5" s="63">
        <f>C5/10.764</f>
        <v>4318.0973615756229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9440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37040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30372.799999999999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39812.800000000003</v>
      </c>
      <c r="D9" s="62" t="s">
        <v>62</v>
      </c>
      <c r="E9" s="63">
        <f>C9/10.764</f>
        <v>3698.6993682645862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2006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18</v>
      </c>
      <c r="D13" s="69">
        <f>D12-C13</f>
        <v>82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N10" sqref="N1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5250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2750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18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42</v>
      </c>
      <c r="D8" s="26">
        <v>2006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27</v>
      </c>
      <c r="D10" s="26"/>
      <c r="F10" s="19"/>
    </row>
    <row r="11" spans="1:6" x14ac:dyDescent="0.25">
      <c r="A11" s="16"/>
      <c r="B11" s="27"/>
      <c r="C11" s="28">
        <f>C10%</f>
        <v>0.27</v>
      </c>
      <c r="D11" s="28"/>
      <c r="F11" s="19"/>
    </row>
    <row r="12" spans="1:6" x14ac:dyDescent="0.25">
      <c r="A12" s="16" t="s">
        <v>21</v>
      </c>
      <c r="B12" s="20"/>
      <c r="C12" s="21">
        <f>C6*C11</f>
        <v>675</v>
      </c>
      <c r="D12" s="19"/>
    </row>
    <row r="13" spans="1:6" x14ac:dyDescent="0.25">
      <c r="A13" s="16" t="s">
        <v>22</v>
      </c>
      <c r="B13" s="20"/>
      <c r="C13" s="21">
        <f>C6-C12</f>
        <v>1825</v>
      </c>
      <c r="D13" s="19"/>
    </row>
    <row r="14" spans="1:6" x14ac:dyDescent="0.25">
      <c r="A14" s="16" t="s">
        <v>15</v>
      </c>
      <c r="B14" s="20"/>
      <c r="C14" s="21">
        <f>C5</f>
        <v>2750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4575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528</v>
      </c>
      <c r="D18" s="19"/>
    </row>
    <row r="19" spans="1:4" x14ac:dyDescent="0.25">
      <c r="A19" s="16" t="s">
        <v>74</v>
      </c>
      <c r="B19" s="6"/>
      <c r="C19" s="32">
        <f>C18*C16</f>
        <v>2415600</v>
      </c>
      <c r="D19" s="33"/>
    </row>
    <row r="20" spans="1:4" x14ac:dyDescent="0.25">
      <c r="A20" s="16" t="s">
        <v>24</v>
      </c>
      <c r="C20" s="34">
        <f>C19*85%</f>
        <v>2053260</v>
      </c>
      <c r="D20" s="19"/>
    </row>
    <row r="21" spans="1:4" x14ac:dyDescent="0.25">
      <c r="A21" s="16" t="s">
        <v>25</v>
      </c>
      <c r="C21" s="34">
        <f>C19*70%</f>
        <v>1690920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1320000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5032.5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8" sqref="S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1000</v>
      </c>
      <c r="C2" s="4">
        <f t="shared" ref="C2:C16" si="1">B2*1.2</f>
        <v>1200</v>
      </c>
      <c r="D2" s="4">
        <f t="shared" ref="D2:D16" si="2">C2*1.2</f>
        <v>1440</v>
      </c>
      <c r="E2" s="5">
        <f t="shared" ref="E2:E16" si="3">R2</f>
        <v>8000000</v>
      </c>
      <c r="F2" s="77">
        <f t="shared" ref="F2:F15" si="4">ROUND((E2/B2),0)</f>
        <v>8000</v>
      </c>
      <c r="G2" s="77">
        <f t="shared" ref="G2:G15" si="5">ROUND((E2/C2),0)</f>
        <v>6667</v>
      </c>
      <c r="H2" s="77">
        <f t="shared" ref="H2:H15" si="6">ROUND((E2/D2),0)</f>
        <v>5556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1000</v>
      </c>
      <c r="R2" s="78">
        <v>8000000</v>
      </c>
      <c r="S2" s="2"/>
    </row>
    <row r="3" spans="1:19" x14ac:dyDescent="0.25">
      <c r="A3" s="4">
        <v>2</v>
      </c>
      <c r="B3" s="4">
        <f t="shared" si="0"/>
        <v>262.5</v>
      </c>
      <c r="C3" s="4">
        <f t="shared" si="1"/>
        <v>315</v>
      </c>
      <c r="D3" s="4">
        <f t="shared" si="2"/>
        <v>378</v>
      </c>
      <c r="E3" s="5">
        <f t="shared" si="3"/>
        <v>2700000</v>
      </c>
      <c r="F3" s="4">
        <f t="shared" si="4"/>
        <v>10286</v>
      </c>
      <c r="G3" s="4">
        <f t="shared" si="5"/>
        <v>8571</v>
      </c>
      <c r="H3" s="4">
        <f t="shared" si="6"/>
        <v>7143</v>
      </c>
      <c r="I3" s="4">
        <f t="shared" si="7"/>
        <v>0</v>
      </c>
      <c r="J3" s="4">
        <f t="shared" si="8"/>
        <v>0</v>
      </c>
      <c r="O3">
        <v>0</v>
      </c>
      <c r="P3">
        <v>315</v>
      </c>
      <c r="Q3">
        <f t="shared" ref="Q2:Q10" si="10">P3/1.2</f>
        <v>262.5</v>
      </c>
      <c r="R3" s="2">
        <v>2700000</v>
      </c>
      <c r="S3" s="2"/>
    </row>
    <row r="4" spans="1:19" x14ac:dyDescent="0.25">
      <c r="A4" s="4">
        <v>3</v>
      </c>
      <c r="B4" s="4">
        <f t="shared" si="0"/>
        <v>250</v>
      </c>
      <c r="C4" s="4">
        <f t="shared" si="1"/>
        <v>300</v>
      </c>
      <c r="D4" s="4">
        <f t="shared" si="2"/>
        <v>360</v>
      </c>
      <c r="E4" s="5">
        <f t="shared" si="3"/>
        <v>1500000</v>
      </c>
      <c r="F4" s="77">
        <f t="shared" si="4"/>
        <v>6000</v>
      </c>
      <c r="G4" s="77">
        <f t="shared" si="5"/>
        <v>5000</v>
      </c>
      <c r="H4" s="77">
        <f t="shared" si="6"/>
        <v>4167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v>300</v>
      </c>
      <c r="Q4" s="7">
        <f t="shared" si="10"/>
        <v>250</v>
      </c>
      <c r="R4" s="78">
        <v>1500000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 t="shared" si="10"/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75</v>
      </c>
      <c r="D28" s="71"/>
      <c r="F28" s="56" t="s">
        <v>71</v>
      </c>
      <c r="G28" s="56">
        <v>0</v>
      </c>
    </row>
    <row r="29" spans="1:19" s="10" customFormat="1" x14ac:dyDescent="0.25">
      <c r="C29" s="71" t="s">
        <v>1</v>
      </c>
      <c r="D29" s="71"/>
      <c r="F29" s="56" t="s">
        <v>72</v>
      </c>
      <c r="G29" s="56"/>
      <c r="H29" s="10" t="e">
        <f>G29/G28</f>
        <v>#DIV/0!</v>
      </c>
    </row>
    <row r="30" spans="1:19" s="10" customFormat="1" x14ac:dyDescent="0.25">
      <c r="F30" s="56" t="s">
        <v>73</v>
      </c>
      <c r="G30" s="56"/>
    </row>
    <row r="31" spans="1:19" s="10" customFormat="1" x14ac:dyDescent="0.25">
      <c r="C31" s="74"/>
      <c r="D31" s="74"/>
      <c r="F31" s="74" t="s">
        <v>74</v>
      </c>
      <c r="G31" s="74">
        <f>G29*G30</f>
        <v>0</v>
      </c>
      <c r="H31" s="10" t="e">
        <f>G31/D29</f>
        <v>#DIV/0!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Q33" sqref="Q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2024-05-09T07:43:13Z</dcterms:modified>
</cp:coreProperties>
</file>