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"/>
    </mc:Choice>
  </mc:AlternateContent>
  <xr:revisionPtr revIDLastSave="0" documentId="13_ncr:1_{1D4B95C5-04CC-4B5E-A6C8-6ABA86D6C16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0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2" i="4"/>
  <c r="Q5" i="4"/>
  <c r="E19" i="4"/>
  <c r="F18" i="4"/>
  <c r="H22" i="4"/>
  <c r="H20" i="4"/>
  <c r="H29" i="4"/>
  <c r="Q12" i="4" l="1"/>
  <c r="P12" i="4"/>
  <c r="P11" i="4"/>
  <c r="Q11" i="4" s="1"/>
  <c r="Q10" i="4"/>
  <c r="P10" i="4"/>
  <c r="P9" i="4"/>
  <c r="P8" i="4"/>
  <c r="P7" i="4"/>
  <c r="P6" i="4"/>
  <c r="Q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<sst xmlns="http://schemas.openxmlformats.org/spreadsheetml/2006/main" count="30" uniqueCount="27">
  <si>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</si>
  <si>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</si>
  <si>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</si>
  <si>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</si>
  <si>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</si>
  <si>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</si>
  <si>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</si>
  <si>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</si>
  <si>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</si>
  <si>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</si>
  <si>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</si>
  <si>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</si>
  <si>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</si>
  <si>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agreemetn  - 05.04.24</t>
  </si>
  <si>
    <t>av</t>
  </si>
  <si>
    <t>sd</t>
  </si>
  <si>
    <t>rd</t>
  </si>
  <si>
    <t>bv</t>
  </si>
  <si>
    <t>ca</t>
  </si>
  <si>
    <t>evt</t>
  </si>
  <si>
    <t>bua</t>
  </si>
  <si>
    <t>rate on ca</t>
  </si>
  <si>
    <t>fmv</t>
  </si>
  <si>
    <t>Flat no. 2204, 22nd Floor, Tower no. 12, Ashbridge CHS, lodha belmondo, Gahunje, Pune</t>
  </si>
  <si>
    <t>2 car parking</t>
  </si>
  <si>
    <t>oc - 2017</t>
  </si>
  <si>
    <t>12.04.24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</si>
</sst>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583318</xdr:colOff>
      <xdr:row>48</xdr:row>
      <xdr:rowOff>96476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09EF9-E2AD-44EC-B8AF-B2E5ABEA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32918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211791</xdr:colOff>
      <xdr:row>49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DF350-FAC4-40CD-BAAD-4EB551F2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61391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306885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E94EAC-204E-4C86-BF37-B46443F3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937285" cy="8259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602116</xdr:colOff>
      <xdr:row>39</xdr:row>
      <xdr:rowOff>29543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F9A9C2-6E26-402A-B1AF-36ABE85C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22916" cy="6935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2042</xdr:colOff>
      <xdr:row>39</xdr:row>
      <xdr:rowOff>19904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000E5-2B54-4417-B0E8-959A9CA32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632442" cy="6115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583063</xdr:colOff>
      <xdr:row>32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EF839-2620-414A-8528-A26BFFE1C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603863" cy="6211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440253</xdr:colOff>
      <xdr:row>37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F214E-EDDE-48EE-AA7B-7DFA3FA49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70653" cy="69351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D04E1-9320-42E8-A403-0E045A91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31" sqref="Q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1445</v>
      </c>
      <c r="C2" s="4">
        <f>B2*1.1</f>
        <v>1589.5000000000002</v>
      </c>
      <c r="D2" s="4">
        <f t="shared" ref="D2:D13" si="2">C2*1.2</f>
        <v>1907.4</v>
      </c>
      <c r="E2" s="5">
        <f t="shared" ref="E2:E13" si="3">R2</f>
        <v>21000000</v>
      </c>
      <c r="F2" s="10">
        <f t="shared" ref="F2:F13" si="4">ROUND((E2/B2),0)</f>
        <v>14533</v>
      </c>
      <c r="G2" s="10">
        <f t="shared" ref="G2:G13" si="5">ROUND((E2/C2),0)</f>
        <v>13212</v>
      </c>
      <c r="H2" s="10">
        <f t="shared" ref="H2:H13" si="6">ROUND((E2/D2),0)</f>
        <v>11010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1445</v>
      </c>
      <c r="R2" s="2">
        <v>21000000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1445</v>
      </c>
      <c r="C3" s="4">
        <f t="shared" ref="C3:C15" si="9">B3*1.1</f>
        <v>1589.5000000000002</v>
      </c>
      <c r="D3" s="4">
        <f t="shared" si="2"/>
        <v>1907.4</v>
      </c>
      <c r="E3" s="16">
        <f t="shared" si="3"/>
        <v>19700000</v>
      </c>
      <c r="F3" s="10">
        <f t="shared" si="4"/>
        <v>13633</v>
      </c>
      <c r="G3" s="10">
        <f t="shared" si="5"/>
        <v>12394</v>
      </c>
      <c r="H3" s="10">
        <f t="shared" si="6"/>
        <v>10328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1445</v>
      </c>
      <c r="R3" s="2">
        <v>19700000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1642.5</v>
      </c>
      <c r="C4" s="4">
        <f t="shared" si="9"/>
        <v>1806.7500000000002</v>
      </c>
      <c r="D4" s="4">
        <f t="shared" si="2"/>
        <v>2168.1000000000004</v>
      </c>
      <c r="E4" s="16">
        <f t="shared" si="3"/>
        <v>24500000</v>
      </c>
      <c r="F4" s="15">
        <f t="shared" si="4"/>
        <v>14916</v>
      </c>
      <c r="G4" s="10">
        <f t="shared" si="5"/>
        <v>13560</v>
      </c>
      <c r="H4" s="10">
        <f t="shared" si="6"/>
        <v>11300</v>
      </c>
      <c r="I4" s="4" t="e">
        <f>#REF!</f>
        <v>#REF!</v>
      </c>
      <c r="J4" s="4">
        <f t="shared" si="7"/>
        <v>0</v>
      </c>
      <c r="O4">
        <v>0</v>
      </c>
      <c r="P4">
        <v>1971</v>
      </c>
      <c r="Q4">
        <f t="shared" ref="Q2:Q12" si="10">P4/1.2</f>
        <v>1642.5</v>
      </c>
      <c r="R4" s="2">
        <v>24500000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1298.181818181818</v>
      </c>
      <c r="C5" s="4">
        <f t="shared" si="9"/>
        <v>1428</v>
      </c>
      <c r="D5" s="4">
        <f t="shared" si="2"/>
        <v>1713.6</v>
      </c>
      <c r="E5" s="16">
        <f t="shared" si="3"/>
        <v>18000000</v>
      </c>
      <c r="F5" s="10">
        <f t="shared" si="4"/>
        <v>13866</v>
      </c>
      <c r="G5" s="10">
        <f t="shared" si="5"/>
        <v>12605</v>
      </c>
      <c r="H5" s="10">
        <f t="shared" si="6"/>
        <v>10504</v>
      </c>
      <c r="I5" s="4" t="e">
        <f>#REF!</f>
        <v>#REF!</v>
      </c>
      <c r="J5" s="4">
        <f t="shared" si="7"/>
        <v>0</v>
      </c>
      <c r="O5">
        <v>0</v>
      </c>
      <c r="P5">
        <v>1428</v>
      </c>
      <c r="Q5">
        <f>P5/1.1</f>
        <v>1298.181818181818</v>
      </c>
      <c r="R5" s="2">
        <v>18000000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1445</v>
      </c>
      <c r="C6" s="4">
        <f t="shared" si="9"/>
        <v>1589.5000000000002</v>
      </c>
      <c r="D6" s="4">
        <f t="shared" si="2"/>
        <v>1907.4</v>
      </c>
      <c r="E6" s="16">
        <f t="shared" si="3"/>
        <v>22500000</v>
      </c>
      <c r="F6" s="15">
        <f t="shared" si="4"/>
        <v>15571</v>
      </c>
      <c r="G6" s="10">
        <f t="shared" si="5"/>
        <v>14155</v>
      </c>
      <c r="H6" s="10">
        <f t="shared" si="6"/>
        <v>11796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1445</v>
      </c>
      <c r="R6" s="2">
        <v>22500000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1421</v>
      </c>
      <c r="C7" s="4">
        <f t="shared" si="9"/>
        <v>1563.1000000000001</v>
      </c>
      <c r="D7" s="4">
        <f t="shared" si="2"/>
        <v>1875.72</v>
      </c>
      <c r="E7" s="16">
        <f t="shared" si="3"/>
        <v>17800000</v>
      </c>
      <c r="F7" s="10">
        <f t="shared" si="4"/>
        <v>12526</v>
      </c>
      <c r="G7" s="10">
        <f t="shared" si="5"/>
        <v>11388</v>
      </c>
      <c r="H7" s="10">
        <f t="shared" si="6"/>
        <v>9490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1421</v>
      </c>
      <c r="R7" s="2">
        <v>17800000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1428</v>
      </c>
      <c r="C8" s="4">
        <f t="shared" si="9"/>
        <v>1570.8000000000002</v>
      </c>
      <c r="D8" s="4">
        <f t="shared" si="2"/>
        <v>1884.96</v>
      </c>
      <c r="E8" s="16">
        <f t="shared" si="3"/>
        <v>20500000</v>
      </c>
      <c r="F8" s="10">
        <f t="shared" si="4"/>
        <v>14356</v>
      </c>
      <c r="G8" s="10">
        <f t="shared" si="5"/>
        <v>13051</v>
      </c>
      <c r="H8" s="10">
        <f t="shared" si="6"/>
        <v>10876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1428</v>
      </c>
      <c r="R8" s="2">
        <v>20500000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1414</v>
      </c>
      <c r="C9" s="4">
        <f t="shared" si="9"/>
        <v>1555.4</v>
      </c>
      <c r="D9" s="4">
        <f t="shared" si="2"/>
        <v>1866.48</v>
      </c>
      <c r="E9" s="16">
        <f t="shared" si="3"/>
        <v>20000000</v>
      </c>
      <c r="F9" s="15">
        <f t="shared" si="4"/>
        <v>14144</v>
      </c>
      <c r="G9" s="10">
        <f t="shared" si="5"/>
        <v>12858</v>
      </c>
      <c r="H9" s="10">
        <f t="shared" si="6"/>
        <v>10715</v>
      </c>
      <c r="I9" s="4" t="e">
        <f>#REF!</f>
        <v>#REF!</v>
      </c>
      <c r="J9" s="4" t="str">
        <f t="shared" si="7"/>
        <v>12.04.24</v>
      </c>
      <c r="O9">
        <v>0</v>
      </c>
      <c r="P9">
        <f t="shared" si="8"/>
        <v>0</v>
      </c>
      <c r="Q9">
        <v>1414</v>
      </c>
      <c r="R9" s="2">
        <v>20000000</v>
      </c>
      <c r="S9" s="8" t="s">
        <v>26</v>
      </c>
      <c r="T9" s="8">
        <v>6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23</v>
      </c>
    </row>
    <row r="18" spans="4:24" x14ac:dyDescent="0.25">
      <c r="D18" t="s">
        <v>20</v>
      </c>
      <c r="E18">
        <v>1575</v>
      </c>
      <c r="F18" s="7">
        <f>146.333*10.764</f>
        <v>1575.1284119999998</v>
      </c>
      <c r="G18" t="s">
        <v>18</v>
      </c>
      <c r="H18">
        <v>1186</v>
      </c>
    </row>
    <row r="19" spans="4:24" x14ac:dyDescent="0.25">
      <c r="E19">
        <f>E18/H20</f>
        <v>1.0998603351955307</v>
      </c>
      <c r="G19" t="s">
        <v>19</v>
      </c>
      <c r="H19">
        <v>246</v>
      </c>
      <c r="I19" t="s">
        <v>24</v>
      </c>
    </row>
    <row r="20" spans="4:24" x14ac:dyDescent="0.25">
      <c r="H20">
        <f>H19+H18</f>
        <v>1432</v>
      </c>
    </row>
    <row r="21" spans="4:24" x14ac:dyDescent="0.25">
      <c r="G21" t="s">
        <v>21</v>
      </c>
      <c r="H21">
        <v>14500</v>
      </c>
    </row>
    <row r="22" spans="4:24" x14ac:dyDescent="0.25">
      <c r="G22" s="6" t="s">
        <v>22</v>
      </c>
      <c r="H22" s="6">
        <f>H21*H20</f>
        <v>20764000</v>
      </c>
    </row>
    <row r="24" spans="4:24" x14ac:dyDescent="0.25"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G25" t="s">
        <v>13</v>
      </c>
      <c r="I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G26" t="s">
        <v>14</v>
      </c>
      <c r="H26">
        <v>16950000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G27" t="s">
        <v>15</v>
      </c>
      <c r="H27">
        <v>1017000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G28" t="s">
        <v>16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G29" t="s">
        <v>17</v>
      </c>
      <c r="H29">
        <f>SUM(H26:H28)</f>
        <v>17997000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>
        <f>2.05*75%</f>
        <v>1.5374999999999999</v>
      </c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2024-04-16T10:37:09Z</dcterms:modified>
</cp:coreProperties>
</file>