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SARSWATI BABASAHEB SHELKE - Cosmos\"/>
    </mc:Choice>
  </mc:AlternateContent>
  <xr:revisionPtr revIDLastSave="0" documentId="13_ncr:1_{56DF2121-ABCE-44EB-9A14-1CC8A680C92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T23" i="26" l="1"/>
  <c r="S23" i="26"/>
  <c r="S20" i="25"/>
  <c r="R20" i="25"/>
  <c r="S21" i="24"/>
  <c r="R21" i="24"/>
  <c r="S20" i="23"/>
  <c r="R20" i="23"/>
  <c r="T17" i="22"/>
  <c r="V47" i="4"/>
  <c r="V43" i="4"/>
  <c r="G43" i="4"/>
  <c r="F42" i="4"/>
  <c r="F43" i="4"/>
  <c r="F41" i="4"/>
  <c r="E43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W52" i="4" s="1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<sst xmlns="http://schemas.openxmlformats.org/spreadsheetml/2006/main" count="47" uniqueCount="42">
  <si>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</si>
  <si>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</si>
  <si>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</si>
  <si>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</si>
  <si>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</si>
  <si>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</si>
  <si>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</si>
  <si>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</si>
  <si>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</si>
  <si>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</si>
  <si>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</si>
  <si>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</si>
  <si>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</si>
  <si>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</si>
  <si>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</si>
  <si>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</si>
  <si>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</si>
  <si>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</si>
  <si>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</si>
  <si>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</si>
  <si>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</si>
  <si>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</si>
  <si>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</si>
  <si>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</si>
  <si>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</si>
  <si>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</si>
  <si>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</si>
  <si>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</si>
  <si>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</si>
  <si>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</si>
  <si>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</si>
  <si>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</si>
  <si>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</si>
  <si>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</si>
  <si>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</si>
  <si>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</si>
  <si>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Dombivali (East) Branch ) - 
MRS. SARSWATI BABASAHEB SHELKE</t>
  </si>
  <si>
    <t>Agree CA</t>
  </si>
  <si>
    <t>Balcony</t>
  </si>
  <si>
    <t>CA</t>
  </si>
  <si>
    <t>As per Rera</t>
  </si>
  <si>
    <t>As per site inspection Flat No. 601 &amp; 602 are internally merged having seprate entrance door.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</si>
</sst>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3" fontId="14" fillId="0" borderId="0" xfId="0" applyNumberFormat="1" applyFont="1"/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48823</xdr:colOff>
      <xdr:row>35</xdr:row>
      <xdr:rowOff>48498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F5B03-E843-44A8-8867-C8344F86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83223" cy="62587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28575</xdr:rowOff>
    </xdr:from>
    <xdr:to>
      <xdr:col>14</xdr:col>
      <xdr:colOff>334566</xdr:colOff>
      <xdr:row>45</xdr:row>
      <xdr:rowOff>39245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1845FD-4B06-4D75-AA68-549FAAE4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409575"/>
          <a:ext cx="8535591" cy="8202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15</xdr:col>
      <xdr:colOff>125027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48CFA-7453-45C3-82A6-8C762A65D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8611802" cy="8316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105981</xdr:colOff>
      <xdr:row>41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2BE35-B569-49AE-9104-AB2AA61E0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0381" cy="77353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DAD2E5-169D-4405-B491-538897674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316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96620-FAC0-4A93-9A54-D549699E1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125033</xdr:colOff>
      <xdr:row>39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596FF-6817-48D5-98A0-88C96DE3A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59433" cy="6335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0611E9-65D0-4108-B85B-0BC9CAB5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6287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33</xdr:row>
      <xdr:rowOff>86541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53E80-9879-42F7-8546-AAB709B2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58491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41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026BA3-85CA-4164-8040-B73363E0A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573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81DEA-09AF-4441-A33C-2907EE22B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6668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33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40B98-3A2E-4899-B477-FF03D4AE9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62302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33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C8CE6-4AEF-4664-A9AC-F8B0450AB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2492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30A344-FB83-4D6F-A6D9-ECEC1AF16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716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1" zoomScaleNormal="100" workbookViewId="0">
      <selection activeCell="V54" sqref="V5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494</v>
      </c>
      <c r="C3" s="4">
        <f>B3*1.2</f>
        <v>592.79999999999995</v>
      </c>
      <c r="D3" s="4">
        <f t="shared" ref="D3:D14" si="2">C3*1.2</f>
        <v>711.3599999999999</v>
      </c>
      <c r="E3" s="5">
        <f t="shared" ref="E3:E14" si="3">R3</f>
        <v>3935000</v>
      </c>
      <c r="F3" s="9">
        <f t="shared" ref="F3:F14" si="4">ROUND((E3/B3),0)</f>
        <v>7966</v>
      </c>
      <c r="G3" s="9">
        <f t="shared" ref="G3:G14" si="5">ROUND((E3/C3),0)</f>
        <v>6638</v>
      </c>
      <c r="H3" s="9">
        <f t="shared" ref="H3:H14" si="6">ROUND((E3/D3),0)</f>
        <v>5532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494</v>
      </c>
      <c r="R3" s="2">
        <v>3935000</v>
      </c>
    </row>
    <row r="4" spans="1:20" x14ac:dyDescent="0.25">
      <c r="A4" s="4">
        <f t="shared" si="0"/>
        <v>0</v>
      </c>
      <c r="B4" s="4">
        <f t="shared" si="1"/>
        <v>457</v>
      </c>
      <c r="C4" s="4">
        <f t="shared" ref="C4:C14" si="9">B4*1.2</f>
        <v>548.4</v>
      </c>
      <c r="D4" s="4">
        <f t="shared" si="2"/>
        <v>658.07999999999993</v>
      </c>
      <c r="E4" s="5">
        <f t="shared" si="3"/>
        <v>3641000</v>
      </c>
      <c r="F4" s="9">
        <f t="shared" si="4"/>
        <v>7967</v>
      </c>
      <c r="G4" s="9">
        <f t="shared" si="5"/>
        <v>6639</v>
      </c>
      <c r="H4" s="9">
        <f t="shared" si="6"/>
        <v>5533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457</v>
      </c>
      <c r="R4" s="2">
        <v>3641000</v>
      </c>
    </row>
    <row r="5" spans="1:20" x14ac:dyDescent="0.25">
      <c r="A5" s="4">
        <f t="shared" si="0"/>
        <v>0</v>
      </c>
      <c r="B5" s="4">
        <f t="shared" si="1"/>
        <v>411</v>
      </c>
      <c r="C5" s="4">
        <f t="shared" si="9"/>
        <v>493.2</v>
      </c>
      <c r="D5" s="4">
        <f t="shared" si="2"/>
        <v>591.83999999999992</v>
      </c>
      <c r="E5" s="5">
        <f t="shared" si="3"/>
        <v>4133000</v>
      </c>
      <c r="F5" s="4">
        <f t="shared" si="4"/>
        <v>10056</v>
      </c>
      <c r="G5" s="4">
        <f t="shared" si="5"/>
        <v>8380</v>
      </c>
      <c r="H5" s="9">
        <f t="shared" si="6"/>
        <v>6983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411</v>
      </c>
      <c r="R5" s="2">
        <v>4133000</v>
      </c>
    </row>
    <row r="6" spans="1:20" x14ac:dyDescent="0.25">
      <c r="A6" s="4">
        <f t="shared" ref="A6:A11" si="10">N6</f>
        <v>0</v>
      </c>
      <c r="B6" s="4">
        <f t="shared" ref="B6:B11" si="11">Q6</f>
        <v>411</v>
      </c>
      <c r="C6" s="4">
        <f t="shared" ref="C6:C11" si="12">B6*1.2</f>
        <v>493.2</v>
      </c>
      <c r="D6" s="4">
        <f t="shared" ref="D6:D11" si="13">C6*1.2</f>
        <v>591.83999999999992</v>
      </c>
      <c r="E6" s="5">
        <f t="shared" ref="E6:E11" si="14">R6</f>
        <v>4478000</v>
      </c>
      <c r="F6" s="4">
        <f t="shared" ref="F6:F11" si="15">ROUND((E6/B6),0)</f>
        <v>10895</v>
      </c>
      <c r="G6" s="4">
        <f t="shared" ref="G6:G11" si="16">ROUND((E6/C6),0)</f>
        <v>9079</v>
      </c>
      <c r="H6" s="9">
        <f t="shared" ref="H6:H11" si="17">ROUND((E6/D6),0)</f>
        <v>7566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411</v>
      </c>
      <c r="R6" s="2">
        <v>4478000</v>
      </c>
    </row>
    <row r="7" spans="1:20" x14ac:dyDescent="0.25">
      <c r="A7" s="4">
        <f t="shared" ref="A7:A9" si="20">N7</f>
        <v>0</v>
      </c>
      <c r="B7" s="4">
        <f t="shared" ref="B7:B9" si="21">Q7</f>
        <v>583</v>
      </c>
      <c r="C7" s="4">
        <f t="shared" ref="C7:C9" si="22">B7*1.2</f>
        <v>699.6</v>
      </c>
      <c r="D7" s="4">
        <f t="shared" ref="D7:D9" si="23">C7*1.2</f>
        <v>839.52</v>
      </c>
      <c r="E7" s="5">
        <f t="shared" ref="E7:E9" si="24">R7</f>
        <v>5692000</v>
      </c>
      <c r="F7" s="4">
        <f t="shared" ref="F7:F9" si="25">ROUND((E7/B7),0)</f>
        <v>9763</v>
      </c>
      <c r="G7" s="4">
        <f t="shared" ref="G7:G9" si="26">ROUND((E7/C7),0)</f>
        <v>8136</v>
      </c>
      <c r="H7" s="9">
        <f t="shared" ref="H7:H9" si="27">ROUND((E7/D7),0)</f>
        <v>6780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583</v>
      </c>
      <c r="R7" s="2">
        <v>5692000</v>
      </c>
    </row>
    <row r="8" spans="1:20" x14ac:dyDescent="0.25">
      <c r="A8" s="4">
        <f t="shared" si="20"/>
        <v>0</v>
      </c>
      <c r="B8" s="4">
        <f t="shared" si="21"/>
        <v>647</v>
      </c>
      <c r="C8" s="4">
        <f t="shared" si="22"/>
        <v>776.4</v>
      </c>
      <c r="D8" s="4">
        <f t="shared" si="23"/>
        <v>931.68</v>
      </c>
      <c r="E8" s="5">
        <f t="shared" si="24"/>
        <v>5583000</v>
      </c>
      <c r="F8" s="4">
        <f t="shared" si="25"/>
        <v>8629</v>
      </c>
      <c r="G8" s="4">
        <f t="shared" si="26"/>
        <v>7191</v>
      </c>
      <c r="H8" s="9">
        <f t="shared" si="27"/>
        <v>5992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v>647</v>
      </c>
      <c r="R8" s="2">
        <v>5583000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ref="Q9" si="30">P9/1.2</f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725</v>
      </c>
      <c r="C16" s="4">
        <f>B16*1.2</f>
        <v>870</v>
      </c>
      <c r="D16" s="4">
        <f t="shared" ref="D16:D32" si="34">C16*1.2</f>
        <v>1044</v>
      </c>
      <c r="E16" s="5">
        <f t="shared" ref="E16:E32" si="35">R16</f>
        <v>6950000</v>
      </c>
      <c r="F16" s="9">
        <f t="shared" ref="F16:F32" si="36">ROUND((E16/B16),0)</f>
        <v>9586</v>
      </c>
      <c r="G16" s="9">
        <f t="shared" ref="G16:G32" si="37">ROUND((E16/C16),0)</f>
        <v>7989</v>
      </c>
      <c r="H16" s="9">
        <f t="shared" ref="H16:H32" si="38">ROUND((E16/D16),0)</f>
        <v>6657</v>
      </c>
      <c r="I16" s="4" t="e">
        <f>#REF!</f>
        <v>#REF!</v>
      </c>
      <c r="J16" s="4">
        <f t="shared" ref="J16:J32" si="39">S16</f>
        <v>0</v>
      </c>
      <c r="O16">
        <v>0</v>
      </c>
      <c r="P16">
        <v>870</v>
      </c>
      <c r="Q16">
        <f t="shared" ref="P16:Q32" si="40">P16/1.2</f>
        <v>725</v>
      </c>
      <c r="R16" s="2">
        <v>6950000</v>
      </c>
    </row>
    <row r="17" spans="1:18" ht="14.25" customHeight="1" x14ac:dyDescent="0.25">
      <c r="A17" s="4">
        <f t="shared" si="32"/>
        <v>0</v>
      </c>
      <c r="B17" s="4">
        <f t="shared" si="33"/>
        <v>579.16666666666674</v>
      </c>
      <c r="C17" s="4">
        <f t="shared" ref="C17:C32" si="41">B17*1.2</f>
        <v>695.00000000000011</v>
      </c>
      <c r="D17" s="4">
        <f t="shared" si="34"/>
        <v>834.00000000000011</v>
      </c>
      <c r="E17" s="5">
        <f t="shared" si="35"/>
        <v>4800000</v>
      </c>
      <c r="F17" s="9">
        <f t="shared" si="36"/>
        <v>8288</v>
      </c>
      <c r="G17" s="9">
        <f t="shared" si="37"/>
        <v>6906</v>
      </c>
      <c r="H17" s="9">
        <f t="shared" si="38"/>
        <v>5755</v>
      </c>
      <c r="I17" s="4" t="e">
        <f>#REF!</f>
        <v>#REF!</v>
      </c>
      <c r="J17" s="4">
        <f t="shared" si="39"/>
        <v>0</v>
      </c>
      <c r="O17">
        <v>0</v>
      </c>
      <c r="P17">
        <v>695</v>
      </c>
      <c r="Q17">
        <f t="shared" si="40"/>
        <v>579.16666666666674</v>
      </c>
      <c r="R17" s="2">
        <v>4800000</v>
      </c>
    </row>
    <row r="18" spans="1:18" ht="14.25" customHeight="1" x14ac:dyDescent="0.25">
      <c r="A18" s="4">
        <f t="shared" si="32"/>
        <v>0</v>
      </c>
      <c r="B18" s="4">
        <f t="shared" si="33"/>
        <v>516.66666666666674</v>
      </c>
      <c r="C18" s="4">
        <f t="shared" si="41"/>
        <v>620.00000000000011</v>
      </c>
      <c r="D18" s="4">
        <f t="shared" si="34"/>
        <v>744.00000000000011</v>
      </c>
      <c r="E18" s="5">
        <f t="shared" si="35"/>
        <v>4900000</v>
      </c>
      <c r="F18" s="9">
        <f t="shared" si="36"/>
        <v>9484</v>
      </c>
      <c r="G18" s="9">
        <f t="shared" si="37"/>
        <v>7903</v>
      </c>
      <c r="H18" s="9">
        <f t="shared" si="38"/>
        <v>6586</v>
      </c>
      <c r="I18" s="4" t="e">
        <f>#REF!</f>
        <v>#REF!</v>
      </c>
      <c r="J18" s="4">
        <f t="shared" si="39"/>
        <v>0</v>
      </c>
      <c r="O18">
        <v>0</v>
      </c>
      <c r="P18">
        <v>620</v>
      </c>
      <c r="Q18">
        <f t="shared" si="40"/>
        <v>516.66666666666674</v>
      </c>
      <c r="R18" s="2">
        <v>4900000</v>
      </c>
    </row>
    <row r="19" spans="1:18" ht="14.25" customHeight="1" x14ac:dyDescent="0.25">
      <c r="A19" s="4">
        <f t="shared" si="32"/>
        <v>0</v>
      </c>
      <c r="B19" s="4">
        <f t="shared" si="33"/>
        <v>411</v>
      </c>
      <c r="C19" s="4">
        <f t="shared" si="41"/>
        <v>493.2</v>
      </c>
      <c r="D19" s="4">
        <f t="shared" si="34"/>
        <v>591.83999999999992</v>
      </c>
      <c r="E19" s="5">
        <f t="shared" si="35"/>
        <v>4500000</v>
      </c>
      <c r="F19" s="9">
        <f t="shared" si="36"/>
        <v>10949</v>
      </c>
      <c r="G19" s="9">
        <f t="shared" si="37"/>
        <v>9124</v>
      </c>
      <c r="H19" s="9">
        <f t="shared" si="38"/>
        <v>7603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411</v>
      </c>
      <c r="R19" s="2">
        <v>4500000</v>
      </c>
    </row>
    <row r="20" spans="1:18" ht="14.25" customHeight="1" x14ac:dyDescent="0.25">
      <c r="A20" s="4">
        <f t="shared" si="32"/>
        <v>0</v>
      </c>
      <c r="B20" s="4">
        <f t="shared" si="33"/>
        <v>411</v>
      </c>
      <c r="C20" s="4">
        <f t="shared" si="41"/>
        <v>493.2</v>
      </c>
      <c r="D20" s="4">
        <f t="shared" si="34"/>
        <v>591.83999999999992</v>
      </c>
      <c r="E20" s="5">
        <f t="shared" si="35"/>
        <v>5000000</v>
      </c>
      <c r="F20" s="9">
        <f t="shared" si="36"/>
        <v>12165</v>
      </c>
      <c r="G20" s="9">
        <f t="shared" si="37"/>
        <v>10138</v>
      </c>
      <c r="H20" s="9">
        <f t="shared" si="38"/>
        <v>8448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411</v>
      </c>
      <c r="R20" s="2">
        <v>5000000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586</v>
      </c>
      <c r="C21" s="4">
        <f t="shared" ref="C21:C24" si="44">B21*1.2</f>
        <v>703.19999999999993</v>
      </c>
      <c r="D21" s="4">
        <f t="shared" ref="D21:D24" si="45">C21*1.2</f>
        <v>843.83999999999992</v>
      </c>
      <c r="E21" s="5">
        <f t="shared" ref="E21:E24" si="46">R21</f>
        <v>6565000</v>
      </c>
      <c r="F21" s="9">
        <f t="shared" ref="F21:F24" si="47">ROUND((E21/B21),0)</f>
        <v>11203</v>
      </c>
      <c r="G21" s="9">
        <f t="shared" ref="G21:G24" si="48">ROUND((E21/C21),0)</f>
        <v>9336</v>
      </c>
      <c r="H21" s="9">
        <f t="shared" ref="H21:H24" si="49">ROUND((E21/D21),0)</f>
        <v>7780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586</v>
      </c>
      <c r="R21" s="2">
        <v>6565000</v>
      </c>
    </row>
    <row r="22" spans="1:18" ht="14.25" customHeight="1" x14ac:dyDescent="0.25">
      <c r="A22" s="4">
        <f t="shared" si="42"/>
        <v>0</v>
      </c>
      <c r="B22" s="4">
        <f t="shared" si="43"/>
        <v>766</v>
      </c>
      <c r="C22" s="4">
        <f t="shared" si="44"/>
        <v>919.19999999999993</v>
      </c>
      <c r="D22" s="4">
        <f t="shared" si="45"/>
        <v>1103.04</v>
      </c>
      <c r="E22" s="5">
        <f t="shared" si="46"/>
        <v>8517000</v>
      </c>
      <c r="F22" s="9">
        <f t="shared" si="47"/>
        <v>11119</v>
      </c>
      <c r="G22" s="9">
        <f t="shared" si="48"/>
        <v>9266</v>
      </c>
      <c r="H22" s="9">
        <f t="shared" si="49"/>
        <v>7721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766</v>
      </c>
      <c r="R22" s="2">
        <v>8517000</v>
      </c>
    </row>
    <row r="23" spans="1:18" ht="14.25" customHeight="1" x14ac:dyDescent="0.25">
      <c r="A23" s="4">
        <f t="shared" si="42"/>
        <v>0</v>
      </c>
      <c r="B23" s="4">
        <f t="shared" si="43"/>
        <v>768</v>
      </c>
      <c r="C23" s="4">
        <f t="shared" si="44"/>
        <v>921.59999999999991</v>
      </c>
      <c r="D23" s="4">
        <f t="shared" si="45"/>
        <v>1105.9199999999998</v>
      </c>
      <c r="E23" s="5">
        <f t="shared" si="46"/>
        <v>8532000</v>
      </c>
      <c r="F23" s="9">
        <f t="shared" si="47"/>
        <v>11109</v>
      </c>
      <c r="G23" s="9">
        <f t="shared" si="48"/>
        <v>9258</v>
      </c>
      <c r="H23" s="9">
        <f t="shared" si="49"/>
        <v>7715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768</v>
      </c>
      <c r="R23" s="2">
        <v>8532000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2027</v>
      </c>
      <c r="W40" s="33" t="s">
        <v>40</v>
      </c>
      <c r="X40" s="18"/>
      <c r="Y40" s="7"/>
    </row>
    <row r="41" spans="1:25" ht="16.5" x14ac:dyDescent="0.3">
      <c r="D41" t="s">
        <v>37</v>
      </c>
      <c r="E41">
        <v>36.86</v>
      </c>
      <c r="F41" s="7">
        <f>E41*10.764</f>
        <v>396.76103999999998</v>
      </c>
      <c r="G41" s="6"/>
      <c r="H41" s="6"/>
      <c r="S41" s="10"/>
      <c r="T41" s="10"/>
      <c r="U41" s="36" t="s">
        <v>23</v>
      </c>
      <c r="V41" s="35">
        <f>V39-V40</f>
        <v>-3</v>
      </c>
      <c r="W41" s="33"/>
      <c r="X41" s="18"/>
      <c r="Y41" s="7"/>
    </row>
    <row r="42" spans="1:25" ht="16.5" x14ac:dyDescent="0.3">
      <c r="D42" t="s">
        <v>38</v>
      </c>
      <c r="E42">
        <v>9.8699999999999992</v>
      </c>
      <c r="F42" s="7">
        <f t="shared" ref="F42:F43" si="53">E42*10.764</f>
        <v>106.24067999999998</v>
      </c>
      <c r="S42" s="10"/>
      <c r="T42" s="10"/>
      <c r="U42" s="37"/>
      <c r="V42" s="35">
        <f>V41-60</f>
        <v>-63</v>
      </c>
      <c r="W42" s="33"/>
      <c r="X42" s="26"/>
      <c r="Y42" s="7"/>
    </row>
    <row r="43" spans="1:25" ht="16.5" x14ac:dyDescent="0.3">
      <c r="E43">
        <f>SUM(E41:E42)</f>
        <v>46.73</v>
      </c>
      <c r="F43" s="7">
        <f t="shared" si="53"/>
        <v>503.00171999999992</v>
      </c>
      <c r="G43">
        <f>F43*1.1</f>
        <v>553.30189199999995</v>
      </c>
      <c r="S43" s="10"/>
      <c r="T43" s="10"/>
      <c r="U43" s="37" t="s">
        <v>24</v>
      </c>
      <c r="V43" s="38">
        <f>553*2000</f>
        <v>1106000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V46*0/60</f>
        <v>0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503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9000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4527000</v>
      </c>
      <c r="W52" s="49">
        <f>V52*0.85</f>
        <v>3847950</v>
      </c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4527000</v>
      </c>
      <c r="W53" s="44"/>
      <c r="X53" s="26"/>
      <c r="Y53" s="7"/>
    </row>
    <row r="54" spans="15:25" ht="16.5" x14ac:dyDescent="0.3">
      <c r="P54" s="13" t="s">
        <v>14</v>
      </c>
      <c r="Q54" s="50" t="s">
        <v>41</v>
      </c>
      <c r="R54" s="50"/>
      <c r="S54" s="50"/>
      <c r="T54" s="11"/>
      <c r="U54" s="42" t="s">
        <v>31</v>
      </c>
      <c r="V54" s="43">
        <f>V53*0.9</f>
        <v>4074300</v>
      </c>
      <c r="W54" s="33"/>
      <c r="X54" s="28"/>
      <c r="Y54" s="7"/>
    </row>
    <row r="55" spans="15:25" ht="16.5" x14ac:dyDescent="0.3">
      <c r="Q55" s="50"/>
      <c r="R55" s="50"/>
      <c r="S55" s="50"/>
      <c r="T55" s="10"/>
      <c r="U55" s="42" t="s">
        <v>32</v>
      </c>
      <c r="V55" s="45">
        <f>V53*0.8</f>
        <v>3621600</v>
      </c>
      <c r="W55" s="33"/>
      <c r="X55" s="29"/>
      <c r="Y55" s="7"/>
    </row>
    <row r="56" spans="15:25" ht="16.5" x14ac:dyDescent="0.3">
      <c r="Q56" s="50"/>
      <c r="R56" s="50"/>
      <c r="S56" s="50"/>
      <c r="T56" s="10"/>
      <c r="U56" s="42" t="s">
        <v>33</v>
      </c>
      <c r="V56" s="46">
        <f>V53*0.025/12</f>
        <v>9431.25</v>
      </c>
      <c r="W56" s="33"/>
      <c r="X56" s="30"/>
      <c r="Y56" s="7"/>
    </row>
    <row r="57" spans="15:25" ht="15.75" x14ac:dyDescent="0.25">
      <c r="O57" s="10"/>
      <c r="P57" s="10"/>
      <c r="Q57" s="50"/>
      <c r="R57" s="50"/>
      <c r="S57" s="5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4">
    <mergeCell ref="A15:R15"/>
    <mergeCell ref="A2:R2"/>
    <mergeCell ref="P45:S45"/>
    <mergeCell ref="Q54:S5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7:T17"/>
  <sheetViews>
    <sheetView workbookViewId="0">
      <selection activeCell="V19" sqref="V19"/>
    </sheetView>
  </sheetViews>
  <sheetFormatPr defaultRowHeight="15" x14ac:dyDescent="0.25"/>
  <sheetData>
    <row r="17" spans="19:20" x14ac:dyDescent="0.25">
      <c r="S17">
        <v>42.48</v>
      </c>
      <c r="T17">
        <f>S17*10.764</f>
        <v>457.25471999999996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R18:S20"/>
  <sheetViews>
    <sheetView workbookViewId="0">
      <selection activeCell="R26" sqref="R26"/>
    </sheetView>
  </sheetViews>
  <sheetFormatPr defaultRowHeight="15" x14ac:dyDescent="0.25"/>
  <sheetData>
    <row r="18" spans="18:19" x14ac:dyDescent="0.25">
      <c r="R18">
        <v>29.81</v>
      </c>
    </row>
    <row r="19" spans="18:19" x14ac:dyDescent="0.25">
      <c r="R19">
        <v>8.36</v>
      </c>
    </row>
    <row r="20" spans="18:19" x14ac:dyDescent="0.25">
      <c r="R20">
        <f>SUM(R18:R19)</f>
        <v>38.17</v>
      </c>
      <c r="S20">
        <f>R20*10.764</f>
        <v>410.86187999999999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R19:S21"/>
  <sheetViews>
    <sheetView workbookViewId="0">
      <selection activeCell="R21" sqref="R21"/>
    </sheetView>
  </sheetViews>
  <sheetFormatPr defaultRowHeight="15" x14ac:dyDescent="0.25"/>
  <sheetData>
    <row r="19" spans="18:19" x14ac:dyDescent="0.25">
      <c r="R19">
        <v>29.81</v>
      </c>
    </row>
    <row r="20" spans="18:19" x14ac:dyDescent="0.25">
      <c r="R20">
        <v>8.36</v>
      </c>
    </row>
    <row r="21" spans="18:19" x14ac:dyDescent="0.25">
      <c r="R21">
        <f>SUM(R19:R20)</f>
        <v>38.17</v>
      </c>
      <c r="S21">
        <f>R21*10.764</f>
        <v>410.86187999999999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0CC2D-8E35-4B57-BEF9-856413A6CAAC}">
  <dimension ref="R18:S20"/>
  <sheetViews>
    <sheetView workbookViewId="0">
      <selection activeCell="S20" sqref="S20"/>
    </sheetView>
  </sheetViews>
  <sheetFormatPr defaultRowHeight="15" x14ac:dyDescent="0.25"/>
  <sheetData>
    <row r="18" spans="18:19" x14ac:dyDescent="0.25">
      <c r="R18">
        <v>45.35</v>
      </c>
    </row>
    <row r="19" spans="18:19" x14ac:dyDescent="0.25">
      <c r="R19">
        <v>8.81</v>
      </c>
    </row>
    <row r="20" spans="18:19" x14ac:dyDescent="0.25">
      <c r="R20">
        <f>SUM(R18:R19)</f>
        <v>54.160000000000004</v>
      </c>
      <c r="S20">
        <f>R20*10.764</f>
        <v>582.97824000000003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DB456-3402-45C4-99DE-AB260DFDCBED}">
  <dimension ref="S20:T23"/>
  <sheetViews>
    <sheetView workbookViewId="0">
      <selection activeCell="S29" sqref="S29"/>
    </sheetView>
  </sheetViews>
  <sheetFormatPr defaultRowHeight="15" x14ac:dyDescent="0.25"/>
  <sheetData>
    <row r="20" spans="19:20" x14ac:dyDescent="0.25">
      <c r="S20">
        <v>48.53</v>
      </c>
    </row>
    <row r="21" spans="19:20" x14ac:dyDescent="0.25">
      <c r="S21">
        <v>6</v>
      </c>
    </row>
    <row r="22" spans="19:20" x14ac:dyDescent="0.25">
      <c r="S22">
        <v>5.59</v>
      </c>
    </row>
    <row r="23" spans="19:20" x14ac:dyDescent="0.25">
      <c r="S23">
        <f>SUM(S20:S22)</f>
        <v>60.120000000000005</v>
      </c>
      <c r="T23">
        <f>S23*10.764</f>
        <v>647.13167999999996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2024-04-17T06:48:31Z</dcterms:modified>
</cp:coreProperties>
</file>