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47CEB37-ECD3-44A6-B4FD-E840DC8D044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6" i="1" l="1"/>
  <c r="B36" i="1"/>
  <c r="B35" i="1"/>
  <c r="B34" i="1"/>
  <c r="B19" i="1"/>
  <c r="F5" i="1"/>
  <c r="G5" i="1"/>
  <c r="I5" i="1" s="1"/>
  <c r="J5" i="1" s="1"/>
  <c r="J27" i="1"/>
  <c r="D39" i="1" l="1"/>
  <c r="J26" i="1"/>
  <c r="J31" i="1" l="1"/>
  <c r="K4" i="1"/>
  <c r="J30" i="1"/>
  <c r="J29" i="1" l="1"/>
  <c r="J28" i="1"/>
  <c r="G38" i="1"/>
  <c r="H38" i="1" s="1"/>
  <c r="G37" i="1"/>
  <c r="H37" i="1" s="1"/>
  <c r="D38" i="1"/>
  <c r="D37" i="1"/>
  <c r="G36" i="1"/>
  <c r="G35" i="1"/>
  <c r="G34" i="1"/>
  <c r="K5" i="1" l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K7" i="1" l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C17" i="1" s="1"/>
  <c r="B20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<sst xmlns="http://schemas.openxmlformats.org/spreadsheetml/2006/main" count="31" uniqueCount="29">
  <si>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</si>
  <si>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</si>
  <si>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</si>
  <si>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</si>
  <si>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</si>
  <si>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</si>
  <si>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</si>
  <si>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</si>
  <si>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</si>
  <si>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</si>
  <si>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</si>
  <si>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</si>
  <si>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</si>
  <si>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</si>
  <si>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</si>
  <si>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</si>
  <si>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</si>
  <si>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</si>
  <si>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</si>
  <si>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</si>
  <si>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</si>
  <si>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</si>
  <si>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</si>
  <si>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</si>
  <si>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</si>
  <si>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</si>
  <si>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Carpet Area</t>
  </si>
  <si>
    <t>Flat No.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</si>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</sst>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258827</xdr:colOff>
      <xdr:row>44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90A07E-C005-4D19-8933-3438BAD0E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41227" cy="85165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23</xdr:col>
      <xdr:colOff>525820</xdr:colOff>
      <xdr:row>93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B50086-EE72-4B53-BDE9-F4B1154FD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34500"/>
          <a:ext cx="13937020" cy="8545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278135</xdr:colOff>
      <xdr:row>44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889C3F-094A-4D75-AE30-868F72F2E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89335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163990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D00E6-5E2B-44FF-A8FB-61C990CA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94390" cy="8125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78168</xdr:colOff>
      <xdr:row>42</xdr:row>
      <xdr:rowOff>48748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09463-9E00-4CBE-B34D-6A49D4195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8968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124353</xdr:colOff>
      <xdr:row>27</xdr:row>
      <xdr:rowOff>95981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51CA77-70CA-4858-8383-8B832DAF3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81953" cy="52394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267248</xdr:colOff>
      <xdr:row>28</xdr:row>
      <xdr:rowOff>95981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8C6450-3E27-4319-A2DF-0AEB38F86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24848" cy="52394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16</xdr:col>
      <xdr:colOff>96625</xdr:colOff>
      <xdr:row>69</xdr:row>
      <xdr:rowOff>984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7888AE-7F48-49E9-840C-C51166427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096000"/>
          <a:ext cx="9850225" cy="7049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27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13300</v>
      </c>
      <c r="C3" s="42"/>
      <c r="D3" s="39"/>
      <c r="E3" s="13"/>
      <c r="F3" s="5">
        <v>2016</v>
      </c>
      <c r="G3" s="7">
        <v>2024</v>
      </c>
      <c r="H3" s="8">
        <f>G3-F3</f>
        <v>8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2600</v>
      </c>
      <c r="C4" s="42"/>
      <c r="D4" s="39"/>
      <c r="E4" s="13"/>
      <c r="F4" s="9" t="s">
        <v>24</v>
      </c>
      <c r="G4" t="s">
        <v>26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10700</v>
      </c>
      <c r="C5" s="42"/>
      <c r="D5" s="39"/>
      <c r="E5" s="21"/>
      <c r="F5" s="26">
        <f>G5*1.1</f>
        <v>406.83614399999999</v>
      </c>
      <c r="G5" s="58">
        <f>34.36*10.764</f>
        <v>369.85103999999995</v>
      </c>
      <c r="H5" s="27"/>
      <c r="I5" s="45">
        <f>H5*G5</f>
        <v>0</v>
      </c>
      <c r="J5">
        <f>I5/F5</f>
        <v>0</v>
      </c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2600</v>
      </c>
      <c r="C6" s="42"/>
      <c r="D6" s="39"/>
      <c r="E6" s="39"/>
      <c r="F6" s="39"/>
      <c r="G6" s="58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8</v>
      </c>
      <c r="C7" s="33"/>
      <c r="D7" s="48"/>
      <c r="E7" s="53"/>
      <c r="F7" s="39"/>
      <c r="G7" s="58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52</v>
      </c>
      <c r="C8" s="33"/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12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0.12</v>
      </c>
      <c r="C11" s="43"/>
      <c r="D11" s="50"/>
      <c r="E11" s="56"/>
      <c r="F11" s="39" t="s">
        <v>28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312</v>
      </c>
      <c r="C12" s="42"/>
      <c r="D12" s="51"/>
      <c r="E12" s="53"/>
      <c r="F12" s="39">
        <v>362</v>
      </c>
      <c r="G12" s="25"/>
      <c r="H12" s="26"/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2288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10700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12988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370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4805560</v>
      </c>
      <c r="C17" s="36">
        <f>B17*75%</f>
        <v>3604170</v>
      </c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4325004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12</v>
      </c>
      <c r="B19" s="38">
        <f>B4*407</f>
        <v>1058200</v>
      </c>
      <c r="C19" s="38"/>
      <c r="D19" s="39"/>
      <c r="E19" s="13"/>
      <c r="F19" s="13"/>
      <c r="G19" s="13"/>
      <c r="I19" s="6"/>
    </row>
    <row r="20" spans="1:15" ht="16.5" x14ac:dyDescent="0.3">
      <c r="A20" s="33" t="s">
        <v>16</v>
      </c>
      <c r="B20" s="46">
        <f>B17*0.03/12</f>
        <v>12013.9</v>
      </c>
      <c r="C20" s="38"/>
      <c r="D20" s="38"/>
      <c r="E20" s="13"/>
    </row>
    <row r="21" spans="1:15" x14ac:dyDescent="0.25">
      <c r="B21" s="23"/>
      <c r="C21" s="23"/>
    </row>
    <row r="22" spans="1:15" x14ac:dyDescent="0.25">
      <c r="B22" s="23"/>
      <c r="C22" s="23"/>
    </row>
    <row r="24" spans="1:15" x14ac:dyDescent="0.25">
      <c r="D24" t="s">
        <v>14</v>
      </c>
    </row>
    <row r="25" spans="1:15" x14ac:dyDescent="0.25">
      <c r="B25" s="52" t="s">
        <v>20</v>
      </c>
      <c r="C25" s="52" t="s">
        <v>15</v>
      </c>
      <c r="D25" s="20" t="s">
        <v>21</v>
      </c>
      <c r="E25" s="20"/>
      <c r="F25" s="20" t="s">
        <v>11</v>
      </c>
      <c r="G25" s="20" t="s">
        <v>17</v>
      </c>
      <c r="H25" s="20" t="s">
        <v>18</v>
      </c>
      <c r="I25" s="20" t="s">
        <v>19</v>
      </c>
      <c r="J25" s="20"/>
    </row>
    <row r="26" spans="1:15" ht="17.25" x14ac:dyDescent="0.3">
      <c r="B26" s="52"/>
      <c r="C26" s="52">
        <v>325</v>
      </c>
      <c r="D26" s="20"/>
      <c r="E26" s="20"/>
      <c r="F26" s="20">
        <v>4200000</v>
      </c>
      <c r="G26" s="21">
        <f t="shared" ref="G26:G32" si="0">F26/C26</f>
        <v>12923.076923076924</v>
      </c>
      <c r="H26" s="21" t="e">
        <f>F26/D26</f>
        <v>#DIV/0!</v>
      </c>
      <c r="I26" s="21" t="e">
        <f t="shared" ref="I26:I32" si="1">F26/B26</f>
        <v>#DIV/0!</v>
      </c>
      <c r="J26" s="20">
        <f>B26/C26</f>
        <v>0</v>
      </c>
      <c r="K26" s="30"/>
    </row>
    <row r="27" spans="1:15" ht="17.25" x14ac:dyDescent="0.3">
      <c r="B27" s="52"/>
      <c r="C27" s="52">
        <v>400</v>
      </c>
      <c r="D27" s="20"/>
      <c r="E27" s="20"/>
      <c r="F27" s="20">
        <v>5120000</v>
      </c>
      <c r="G27" s="21">
        <f t="shared" si="0"/>
        <v>12800</v>
      </c>
      <c r="H27" s="21" t="e">
        <f>F27/D27</f>
        <v>#DIV/0!</v>
      </c>
      <c r="I27" s="21" t="e">
        <f t="shared" si="1"/>
        <v>#DIV/0!</v>
      </c>
      <c r="J27" s="20">
        <f>B27/C27</f>
        <v>0</v>
      </c>
      <c r="K27" s="30"/>
    </row>
    <row r="28" spans="1:15" x14ac:dyDescent="0.25">
      <c r="B28" s="52"/>
      <c r="C28" s="52">
        <v>400</v>
      </c>
      <c r="D28" s="20"/>
      <c r="E28" s="20"/>
      <c r="F28" s="21">
        <v>5200000</v>
      </c>
      <c r="G28" s="21">
        <f t="shared" si="0"/>
        <v>13000</v>
      </c>
      <c r="H28" s="21" t="e">
        <f t="shared" ref="H28:H32" si="2">F28/D28</f>
        <v>#DIV/0!</v>
      </c>
      <c r="I28" s="21" t="e">
        <f t="shared" si="1"/>
        <v>#DIV/0!</v>
      </c>
      <c r="J28" s="20">
        <f t="shared" ref="J28:J31" si="3">D28/C28</f>
        <v>0</v>
      </c>
    </row>
    <row r="29" spans="1:15" x14ac:dyDescent="0.25">
      <c r="B29" s="52"/>
      <c r="C29" s="52">
        <v>400</v>
      </c>
      <c r="D29" s="20"/>
      <c r="E29" s="20"/>
      <c r="F29" s="21">
        <v>5550000</v>
      </c>
      <c r="G29" s="21">
        <f t="shared" si="0"/>
        <v>13875</v>
      </c>
      <c r="H29" s="21" t="e">
        <f t="shared" si="2"/>
        <v>#DIV/0!</v>
      </c>
      <c r="I29" s="21" t="e">
        <f t="shared" si="1"/>
        <v>#DIV/0!</v>
      </c>
      <c r="J29" s="20">
        <f t="shared" si="3"/>
        <v>0</v>
      </c>
    </row>
    <row r="30" spans="1:15" x14ac:dyDescent="0.25">
      <c r="B30" s="52"/>
      <c r="C30" s="52"/>
      <c r="D30" s="20"/>
      <c r="E30" s="20"/>
      <c r="F30" s="21"/>
      <c r="G30" s="21" t="e">
        <f t="shared" si="0"/>
        <v>#DIV/0!</v>
      </c>
      <c r="H30" s="21" t="e">
        <f t="shared" si="2"/>
        <v>#DIV/0!</v>
      </c>
      <c r="I30" s="21" t="e">
        <f t="shared" si="1"/>
        <v>#DIV/0!</v>
      </c>
      <c r="J30" s="20" t="e">
        <f t="shared" si="3"/>
        <v>#DIV/0!</v>
      </c>
    </row>
    <row r="31" spans="1:15" x14ac:dyDescent="0.25">
      <c r="B31" s="52"/>
      <c r="C31" s="52"/>
      <c r="D31" s="20"/>
      <c r="E31" s="20"/>
      <c r="F31" s="21"/>
      <c r="G31" s="21" t="e">
        <f t="shared" si="0"/>
        <v>#DIV/0!</v>
      </c>
      <c r="H31" s="21" t="e">
        <f t="shared" si="2"/>
        <v>#DIV/0!</v>
      </c>
      <c r="I31" s="21" t="e">
        <f t="shared" si="1"/>
        <v>#DIV/0!</v>
      </c>
      <c r="J31" s="20" t="e">
        <f t="shared" si="3"/>
        <v>#DIV/0!</v>
      </c>
    </row>
    <row r="32" spans="1:15" x14ac:dyDescent="0.25">
      <c r="B32" s="52"/>
      <c r="C32" s="52"/>
      <c r="D32" s="20"/>
      <c r="E32" s="20"/>
      <c r="F32" s="20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/>
    </row>
    <row r="33" spans="1:10" x14ac:dyDescent="0.25">
      <c r="B33" s="17" t="s">
        <v>22</v>
      </c>
    </row>
    <row r="34" spans="1:10" x14ac:dyDescent="0.25">
      <c r="B34" s="52">
        <f>34.36*10.764</f>
        <v>369.85103999999995</v>
      </c>
      <c r="C34" s="52">
        <v>4000000</v>
      </c>
      <c r="D34" s="20">
        <f t="shared" ref="D34:D39" si="4">C34/B34</f>
        <v>10815.164937754402</v>
      </c>
      <c r="E34" s="20">
        <v>100</v>
      </c>
      <c r="F34" s="20">
        <v>100</v>
      </c>
      <c r="G34" s="21">
        <f>F34+E34+C34</f>
        <v>4000200</v>
      </c>
      <c r="H34" s="20">
        <f>G34/B34</f>
        <v>10815.705696001289</v>
      </c>
      <c r="I34" s="21"/>
      <c r="J34" s="20"/>
    </row>
    <row r="35" spans="1:10" x14ac:dyDescent="0.25">
      <c r="B35" s="52">
        <f>28.63*10.764</f>
        <v>308.17331999999999</v>
      </c>
      <c r="C35" s="52">
        <v>3295000</v>
      </c>
      <c r="D35" s="20">
        <f t="shared" si="4"/>
        <v>10692.035248216816</v>
      </c>
      <c r="E35" s="20">
        <v>230650</v>
      </c>
      <c r="F35" s="20">
        <v>30000</v>
      </c>
      <c r="G35" s="21">
        <f>F35+E35+C35</f>
        <v>3555650</v>
      </c>
      <c r="H35" s="20">
        <f>G35/B35</f>
        <v>11537.825532722951</v>
      </c>
      <c r="I35" s="21"/>
      <c r="J35" s="20"/>
    </row>
    <row r="36" spans="1:10" x14ac:dyDescent="0.25">
      <c r="B36" s="52">
        <f>34.36*10.764</f>
        <v>369.85103999999995</v>
      </c>
      <c r="C36" s="52">
        <v>4150000</v>
      </c>
      <c r="D36" s="20">
        <f t="shared" si="4"/>
        <v>11220.733622920192</v>
      </c>
      <c r="E36" s="20">
        <v>290500</v>
      </c>
      <c r="F36" s="20">
        <v>30000</v>
      </c>
      <c r="G36" s="21">
        <f>F36+E36+C36</f>
        <v>4470500</v>
      </c>
      <c r="H36" s="20">
        <f>G36/B36</f>
        <v>12087.298713557762</v>
      </c>
      <c r="I36" s="20"/>
      <c r="J36" s="21">
        <f>B15/D36</f>
        <v>1.1575000741012047</v>
      </c>
    </row>
    <row r="37" spans="1:10" ht="15.75" x14ac:dyDescent="0.25">
      <c r="A37" s="15"/>
      <c r="B37" s="52"/>
      <c r="C37" s="52"/>
      <c r="D37" s="20" t="e">
        <f t="shared" si="4"/>
        <v>#DIV/0!</v>
      </c>
      <c r="E37" s="20">
        <v>392000</v>
      </c>
      <c r="F37" s="20">
        <v>30000</v>
      </c>
      <c r="G37" s="21">
        <f>F37+E37+C37</f>
        <v>422000</v>
      </c>
      <c r="H37" s="20" t="e">
        <f>G37/B37</f>
        <v>#DIV/0!</v>
      </c>
      <c r="I37" s="20"/>
      <c r="J37" s="20"/>
    </row>
    <row r="38" spans="1:10" ht="15.75" x14ac:dyDescent="0.25">
      <c r="A38" s="15"/>
      <c r="B38" s="52"/>
      <c r="C38" s="52"/>
      <c r="D38" s="20" t="e">
        <f t="shared" si="4"/>
        <v>#DIV/0!</v>
      </c>
      <c r="E38" s="20">
        <v>288000</v>
      </c>
      <c r="F38" s="20">
        <v>30000</v>
      </c>
      <c r="G38" s="21">
        <f>F38+E38+C38</f>
        <v>318000</v>
      </c>
      <c r="H38" s="20" t="e">
        <f>G38/B38</f>
        <v>#DIV/0!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/>
      <c r="F39" s="20"/>
      <c r="G39" s="20"/>
      <c r="H39" s="20"/>
      <c r="I39" s="20"/>
      <c r="J39" s="20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0" workbookViewId="0">
      <selection activeCell="B50" sqref="B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>
      <selection activeCell="A33" sqref="A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22" workbookViewId="0">
      <selection activeCell="A48" sqref="A4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2024-04-17T05:22:11Z</dcterms:modified>
</cp:coreProperties>
</file>