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285AF498-84EB-4566-AE53-A4D46BD3A9C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32" i="4" l="1"/>
  <c r="C8" i="4" l="1"/>
  <c r="C12" i="4" s="1"/>
  <c r="C19" i="4" l="1"/>
  <c r="G3" i="4" l="1"/>
  <c r="C21" i="4" l="1"/>
  <c r="U34" i="4" l="1"/>
  <c r="C14" i="4" l="1"/>
  <c r="C6" i="4"/>
  <c r="D6" i="4" s="1"/>
  <c r="C15" i="4" l="1"/>
  <c r="C17" i="4" l="1"/>
  <c r="C23" i="4" s="1"/>
  <c r="E23" i="4" l="1"/>
  <c r="F23" i="4"/>
  <c r="F24" i="4" s="1"/>
  <c r="E25" i="4"/>
  <c r="E26" i="4" s="1"/>
  <c r="E28" i="4" l="1"/>
  <c r="C25" i="4" l="1"/>
  <c r="C28" i="4" l="1"/>
  <c r="C30" i="4" s="1"/>
  <c r="C31" i="4" s="1"/>
  <c r="C33" i="4" l="1"/>
</calcChain>
</file>

<file path=xl/sharedStrings.xml><?xml version="1.0" encoding="utf-8"?>
<sst xmlns="http://schemas.openxmlformats.org/spreadsheetml/2006/main" count="37" uniqueCount="37">
  <si>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</si>
  <si>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</si>
  <si>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</si>
  <si>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</si>
  <si>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</si>
  <si>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</si>
  <si>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</si>
  <si>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</si>
  <si>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</si>
  <si>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</si>
  <si>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</si>
  <si>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</si>
  <si>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</si>
  <si>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</si>
  <si>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</si>
  <si>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</si>
  <si>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</si>
  <si>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</si>
  <si>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</si>
  <si>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</si>
  <si>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</si>
  <si>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</si>
  <si>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</si>
  <si>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</si>
  <si>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</si>
  <si>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</si>
  <si>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</si>
  <si>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</si>
  <si>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</si>
  <si>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</si>
  <si>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</si>
  <si>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</si>
  <si>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</si>
  <si>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site infor</t>
  </si>
  <si>
    <t>above 10 lakhs</t>
  </si>
  <si>
    <t>stamp duty - 8%</t>
  </si>
  <si>
    <t xml:space="preserve">{(100-10) x20}/60.00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</si>
</sst>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79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2" fillId="2" borderId="7" xfId="0" applyFont="1" applyFill="1" applyBorder="1"/>
    <xf numFmtId="0" fontId="2" fillId="2" borderId="0" xfId="0" applyFont="1" applyFill="1" applyBorder="1"/>
    <xf numFmtId="43" fontId="2" fillId="2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43" fontId="0" fillId="7" borderId="2" xfId="1" applyFont="1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0" borderId="0" xfId="0" applyFont="1"/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78087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608077</xdr:colOff>
      <xdr:row>40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2190477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550927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tabSelected="1" zoomScaleNormal="100" workbookViewId="0">
      <selection activeCell="D33" sqref="D33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66"/>
      <c r="B1" s="67"/>
      <c r="C1" s="68"/>
    </row>
    <row r="2" spans="1:12" ht="15" customHeight="1" x14ac:dyDescent="0.25">
      <c r="A2" s="69" t="s">
        <v>11</v>
      </c>
      <c r="B2" s="70"/>
      <c r="C2" s="14">
        <v>2001</v>
      </c>
    </row>
    <row r="3" spans="1:12" x14ac:dyDescent="0.25">
      <c r="A3" s="15"/>
      <c r="B3" s="16"/>
      <c r="C3" s="17"/>
      <c r="G3">
        <f>F2-F3</f>
        <v>0</v>
      </c>
      <c r="L3" s="3"/>
    </row>
    <row r="4" spans="1:12" x14ac:dyDescent="0.25">
      <c r="A4" s="15" t="s">
        <v>12</v>
      </c>
      <c r="B4" s="16"/>
      <c r="C4" s="17">
        <v>2001</v>
      </c>
      <c r="G4" s="74" t="s">
        <v>16</v>
      </c>
      <c r="H4" s="75"/>
      <c r="K4" s="73"/>
      <c r="L4" s="73"/>
    </row>
    <row r="5" spans="1:12" x14ac:dyDescent="0.25">
      <c r="A5" s="15" t="s">
        <v>0</v>
      </c>
      <c r="B5" s="16"/>
      <c r="C5" s="17">
        <v>1981</v>
      </c>
      <c r="D5" t="s">
        <v>33</v>
      </c>
      <c r="G5" s="58" t="s">
        <v>28</v>
      </c>
      <c r="H5" s="59">
        <v>43</v>
      </c>
      <c r="J5" s="10"/>
    </row>
    <row r="6" spans="1:12" x14ac:dyDescent="0.25">
      <c r="A6" s="15" t="s">
        <v>1</v>
      </c>
      <c r="B6" s="18"/>
      <c r="C6" s="17">
        <f>C4-C5</f>
        <v>20</v>
      </c>
      <c r="D6">
        <f>60-C6</f>
        <v>40</v>
      </c>
      <c r="G6" s="58" t="s">
        <v>29</v>
      </c>
      <c r="H6" s="61">
        <v>10</v>
      </c>
    </row>
    <row r="7" spans="1:12" x14ac:dyDescent="0.25">
      <c r="A7" s="71" t="s">
        <v>17</v>
      </c>
      <c r="B7" s="18" t="s">
        <v>13</v>
      </c>
      <c r="C7" s="19" t="s">
        <v>14</v>
      </c>
      <c r="G7" s="58" t="s">
        <v>30</v>
      </c>
      <c r="H7" s="60">
        <v>55900</v>
      </c>
      <c r="I7" s="2"/>
    </row>
    <row r="8" spans="1:12" ht="15.75" customHeight="1" x14ac:dyDescent="0.25">
      <c r="A8" s="71"/>
      <c r="B8" s="18">
        <v>1620</v>
      </c>
      <c r="C8" s="20">
        <f>ROUND(B8/10.764,2)</f>
        <v>150.5</v>
      </c>
      <c r="F8" s="1"/>
      <c r="G8" s="56"/>
      <c r="H8" s="57"/>
      <c r="I8" s="2"/>
    </row>
    <row r="9" spans="1:12" ht="33.75" customHeight="1" x14ac:dyDescent="0.25">
      <c r="A9" s="21"/>
      <c r="B9" s="18"/>
      <c r="C9" s="19"/>
      <c r="G9" s="9" t="s">
        <v>21</v>
      </c>
      <c r="H9" s="2"/>
      <c r="K9" s="1"/>
    </row>
    <row r="10" spans="1:12" x14ac:dyDescent="0.25">
      <c r="A10" s="22" t="s">
        <v>20</v>
      </c>
      <c r="B10" s="23"/>
      <c r="C10" s="24">
        <v>5500</v>
      </c>
      <c r="D10" t="s">
        <v>25</v>
      </c>
      <c r="I10" s="2"/>
    </row>
    <row r="11" spans="1:12" x14ac:dyDescent="0.25">
      <c r="A11" s="22"/>
      <c r="B11" s="23"/>
      <c r="C11" s="25"/>
      <c r="D11" t="s">
        <v>26</v>
      </c>
    </row>
    <row r="12" spans="1:12" x14ac:dyDescent="0.25">
      <c r="A12" s="26" t="s">
        <v>18</v>
      </c>
      <c r="B12" s="23"/>
      <c r="C12" s="24">
        <f>ROUND(C8*C10,0)</f>
        <v>827750</v>
      </c>
      <c r="D12" s="2" t="s">
        <v>27</v>
      </c>
      <c r="I12" s="4"/>
      <c r="J12" s="4"/>
      <c r="K12" s="4"/>
    </row>
    <row r="13" spans="1:12" x14ac:dyDescent="0.25">
      <c r="A13" s="26"/>
      <c r="B13" s="23"/>
      <c r="C13" s="24"/>
      <c r="D13" t="s">
        <v>32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36</v>
      </c>
      <c r="B15" s="23"/>
      <c r="C15" s="28">
        <f>C14*C6/60</f>
        <v>30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0.3</v>
      </c>
      <c r="G16" s="6"/>
      <c r="H16" s="5"/>
      <c r="I16" s="72"/>
      <c r="J16" s="72"/>
      <c r="K16" s="72"/>
    </row>
    <row r="17" spans="1:11" x14ac:dyDescent="0.25">
      <c r="A17" s="15" t="s">
        <v>3</v>
      </c>
      <c r="B17" s="16"/>
      <c r="C17" s="30">
        <f>ROUND(C12*C16,0)</f>
        <v>248325</v>
      </c>
      <c r="D17" s="2"/>
      <c r="E17" s="2"/>
    </row>
    <row r="18" spans="1:11" x14ac:dyDescent="0.25">
      <c r="A18" s="31" t="s">
        <v>15</v>
      </c>
      <c r="B18" s="32"/>
      <c r="C18" s="33"/>
      <c r="E18" s="1"/>
    </row>
    <row r="19" spans="1:11" x14ac:dyDescent="0.25">
      <c r="A19" s="34" t="s">
        <v>19</v>
      </c>
      <c r="B19" s="35"/>
      <c r="C19" s="36">
        <f>H7</f>
        <v>55900</v>
      </c>
    </row>
    <row r="20" spans="1:11" x14ac:dyDescent="0.25">
      <c r="A20" s="37"/>
      <c r="B20" s="38"/>
      <c r="C20" s="39"/>
    </row>
    <row r="21" spans="1:11" x14ac:dyDescent="0.25">
      <c r="A21" s="40" t="s">
        <v>22</v>
      </c>
      <c r="B21" s="41"/>
      <c r="C21" s="42">
        <f>ROUND(C19*C8,0)</f>
        <v>8412950</v>
      </c>
    </row>
    <row r="22" spans="1:11" x14ac:dyDescent="0.25">
      <c r="A22" s="43"/>
      <c r="B22" s="44"/>
      <c r="C22" s="45"/>
      <c r="E22" t="s">
        <v>23</v>
      </c>
      <c r="F22" t="s">
        <v>24</v>
      </c>
    </row>
    <row r="23" spans="1:11" x14ac:dyDescent="0.25">
      <c r="A23" s="46" t="s">
        <v>4</v>
      </c>
      <c r="B23" s="47"/>
      <c r="C23" s="48">
        <f>C21-C17</f>
        <v>8164625</v>
      </c>
      <c r="E23" s="2">
        <f>C23</f>
        <v>8164625</v>
      </c>
      <c r="F23" s="2">
        <f>C23</f>
        <v>8164625</v>
      </c>
      <c r="G23" s="1"/>
    </row>
    <row r="24" spans="1:11" x14ac:dyDescent="0.25">
      <c r="A24" s="43"/>
      <c r="B24" s="44"/>
      <c r="C24" s="49"/>
      <c r="D24" t="s">
        <v>34</v>
      </c>
      <c r="E24" s="2">
        <v>1000000</v>
      </c>
      <c r="F24" s="12">
        <f>ROUND(F23*1%,0)</f>
        <v>81646</v>
      </c>
      <c r="G24" s="2"/>
    </row>
    <row r="25" spans="1:11" x14ac:dyDescent="0.25">
      <c r="A25" s="26" t="s">
        <v>5</v>
      </c>
      <c r="B25" s="23"/>
      <c r="C25" s="50">
        <f>E28</f>
        <v>611910</v>
      </c>
      <c r="E25" s="2">
        <f>MROUND(E23-E24,500)</f>
        <v>7164500</v>
      </c>
      <c r="F25">
        <v>20000</v>
      </c>
      <c r="G25" t="s">
        <v>31</v>
      </c>
    </row>
    <row r="26" spans="1:11" x14ac:dyDescent="0.25">
      <c r="A26" s="26" t="s">
        <v>6</v>
      </c>
      <c r="B26" s="23"/>
      <c r="C26" s="50">
        <v>20000</v>
      </c>
      <c r="D26" t="s">
        <v>35</v>
      </c>
      <c r="E26" s="2">
        <f>E25*8%</f>
        <v>573160</v>
      </c>
      <c r="G26" s="1"/>
      <c r="K26" s="1"/>
    </row>
    <row r="27" spans="1:11" ht="15.75" thickBot="1" x14ac:dyDescent="0.3">
      <c r="A27" s="26"/>
      <c r="B27" s="23"/>
      <c r="C27" s="25"/>
      <c r="E27" s="1">
        <v>38750</v>
      </c>
      <c r="J27" s="8"/>
      <c r="K27" s="8"/>
    </row>
    <row r="28" spans="1:11" ht="15.75" thickBot="1" x14ac:dyDescent="0.3">
      <c r="A28" s="51" t="s">
        <v>7</v>
      </c>
      <c r="B28" s="52"/>
      <c r="C28" s="13">
        <f>ROUND(C26+C25+C23,0)</f>
        <v>8796535</v>
      </c>
      <c r="E28" s="11">
        <f>E26+E27</f>
        <v>611910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26" t="s">
        <v>9</v>
      </c>
      <c r="B30" s="23"/>
      <c r="C30" s="24">
        <f>C28</f>
        <v>8796535</v>
      </c>
      <c r="J30" s="1"/>
    </row>
    <row r="31" spans="1:11" x14ac:dyDescent="0.25">
      <c r="A31" s="26"/>
      <c r="B31" s="23"/>
      <c r="C31" s="24">
        <f>ROUND(C30,0)</f>
        <v>8796535</v>
      </c>
      <c r="J31" s="8"/>
    </row>
    <row r="32" spans="1:11" ht="15.75" thickBot="1" x14ac:dyDescent="0.3">
      <c r="A32" s="26" t="s">
        <v>10</v>
      </c>
      <c r="B32" s="23"/>
      <c r="C32" s="24">
        <f>C31*348/100</f>
        <v>30611941.800000001</v>
      </c>
      <c r="D32">
        <v>348</v>
      </c>
      <c r="E32" s="2"/>
      <c r="J32" s="2"/>
    </row>
    <row r="33" spans="1:21" ht="15.75" thickBot="1" x14ac:dyDescent="0.3">
      <c r="A33" s="53"/>
      <c r="B33" s="54"/>
      <c r="C33" s="55">
        <f>ROUND(C32,0)</f>
        <v>30611942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6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B2" sqref="B2"/>
    </sheetView>
  </sheetViews>
  <sheetFormatPr defaultRowHeight="15" x14ac:dyDescent="0.25"/>
  <sheetData>
    <row r="2" spans="2:2" x14ac:dyDescent="0.25">
      <c r="B2" s="65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62"/>
      <c r="L51" s="62"/>
      <c r="M51" s="62"/>
      <c r="N51" s="63"/>
    </row>
    <row r="52" spans="11:14" x14ac:dyDescent="0.25">
      <c r="K52" s="62"/>
      <c r="L52" s="62"/>
      <c r="M52" s="62"/>
      <c r="N52" s="63"/>
    </row>
    <row r="53" spans="11:14" x14ac:dyDescent="0.25">
      <c r="K53" s="62"/>
      <c r="L53" s="62"/>
      <c r="M53" s="62"/>
      <c r="N53" s="63"/>
    </row>
    <row r="54" spans="11:14" x14ac:dyDescent="0.25">
      <c r="K54" s="62"/>
      <c r="L54" s="62"/>
      <c r="M54" s="62"/>
      <c r="N54" s="63"/>
    </row>
    <row r="55" spans="11:14" x14ac:dyDescent="0.25">
      <c r="K55" s="62"/>
      <c r="L55" s="62"/>
      <c r="M55" s="62"/>
      <c r="N55" s="63"/>
    </row>
    <row r="56" spans="11:14" x14ac:dyDescent="0.25">
      <c r="K56" s="62"/>
      <c r="L56" s="62"/>
      <c r="M56" s="62"/>
      <c r="N56" s="63"/>
    </row>
    <row r="57" spans="11:14" x14ac:dyDescent="0.25">
      <c r="K57" s="62"/>
      <c r="L57" s="62"/>
      <c r="M57" s="62"/>
      <c r="N57" s="63"/>
    </row>
    <row r="58" spans="11:14" x14ac:dyDescent="0.25">
      <c r="K58" s="62"/>
      <c r="L58" s="62"/>
      <c r="M58" s="62"/>
      <c r="N58" s="63"/>
    </row>
    <row r="59" spans="11:14" x14ac:dyDescent="0.25">
      <c r="K59" s="76"/>
      <c r="L59" s="77"/>
      <c r="M59" s="78"/>
      <c r="N59" s="64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2024-04-16T04:30:16Z</dcterms:modified>
</cp:coreProperties>
</file>