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Subbulakshmi Yadav\"/>
    </mc:Choice>
  </mc:AlternateContent>
  <xr:revisionPtr revIDLastSave="0" documentId="13_ncr:1_{3DF666F1-0DF9-48E3-BF7E-F10966C933A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0" i="4" l="1"/>
  <c r="O19" i="4"/>
  <c r="P7" i="4" l="1"/>
  <c r="T7" i="4"/>
  <c r="P6" i="4"/>
  <c r="T6" i="4"/>
  <c r="G22" i="4"/>
  <c r="G28" i="4"/>
  <c r="G20" i="4"/>
  <c r="Q12" i="4" l="1"/>
  <c r="P12" i="4"/>
  <c r="P11" i="4"/>
  <c r="Q11" i="4" s="1"/>
  <c r="Q10" i="4"/>
  <c r="P10" i="4"/>
  <c r="P9" i="4"/>
  <c r="Q9" i="4" s="1"/>
  <c r="Q8" i="4"/>
  <c r="P8" i="4"/>
  <c r="Q7" i="4"/>
  <c r="Q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<sst xmlns="http://schemas.openxmlformats.org/spreadsheetml/2006/main" count="32" uniqueCount="29">
  <si>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</si>
  <si>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</si>
  <si>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</si>
  <si>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</si>
  <si>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</si>
  <si>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</si>
  <si>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</si>
  <si>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</si>
  <si>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</si>
  <si>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</si>
  <si>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</si>
  <si>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</si>
  <si>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</si>
  <si>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204, 2nd Floor, Haware Gulmohar CHSL, Plot No. 52 &amp; 56, Sector 20, Village - Kharghar,</t>
  </si>
  <si>
    <t>bua</t>
  </si>
  <si>
    <t>open terrace</t>
  </si>
  <si>
    <t>agreemetn  - 2019</t>
  </si>
  <si>
    <t>av</t>
  </si>
  <si>
    <t>rd</t>
  </si>
  <si>
    <t>sd</t>
  </si>
  <si>
    <t>bv</t>
  </si>
  <si>
    <t>rate</t>
  </si>
  <si>
    <t>fmv</t>
  </si>
  <si>
    <t>OC - 2006</t>
  </si>
  <si>
    <t>02.03.22</t>
  </si>
  <si>
    <t>12.09.22</t>
  </si>
  <si>
    <t>ls - 45 lakhs</t>
  </si>
  <si>
    <t>mca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</si>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</sst>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032A53-1B8C-474E-991E-EDEA79A9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767E8-264B-4D25-8F6B-E78657C1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84E7DF-F1A1-494D-AAC1-334A61FE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B5886-288C-4C95-B8DE-821F3C94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D5A8D4-200A-41A4-869A-FD90F3F6D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974C04-8814-49AD-85B0-55710E90A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4" sqref="J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280</v>
      </c>
      <c r="C2" s="4">
        <f>B2*1.2</f>
        <v>336</v>
      </c>
      <c r="D2" s="4">
        <f t="shared" ref="D2:D13" si="2">C2*1.2</f>
        <v>403.2</v>
      </c>
      <c r="E2" s="5">
        <f t="shared" ref="E2:E13" si="3">R2</f>
        <v>2800000</v>
      </c>
      <c r="F2" s="10">
        <f t="shared" ref="F2:F13" si="4">ROUND((E2/B2),0)</f>
        <v>10000</v>
      </c>
      <c r="G2" s="10">
        <f t="shared" ref="G2:G13" si="5">ROUND((E2/C2),0)</f>
        <v>8333</v>
      </c>
      <c r="H2" s="10">
        <f t="shared" ref="H2:H13" si="6">ROUND((E2/D2),0)</f>
        <v>6944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280</v>
      </c>
      <c r="R2" s="2">
        <v>2800000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270.83333333333337</v>
      </c>
      <c r="C3" s="4">
        <f t="shared" ref="C3:C15" si="9">B3*1.2</f>
        <v>325.00000000000006</v>
      </c>
      <c r="D3" s="4">
        <f t="shared" si="2"/>
        <v>390.00000000000006</v>
      </c>
      <c r="E3" s="5">
        <f t="shared" si="3"/>
        <v>4500000</v>
      </c>
      <c r="F3" s="10">
        <f t="shared" si="4"/>
        <v>16615</v>
      </c>
      <c r="G3" s="15">
        <f t="shared" si="5"/>
        <v>13846</v>
      </c>
      <c r="H3" s="10">
        <f t="shared" si="6"/>
        <v>11538</v>
      </c>
      <c r="I3" s="4" t="e">
        <f>#REF!</f>
        <v>#REF!</v>
      </c>
      <c r="J3" s="4">
        <f t="shared" si="7"/>
        <v>0</v>
      </c>
      <c r="O3">
        <v>0</v>
      </c>
      <c r="P3">
        <v>325</v>
      </c>
      <c r="Q3">
        <f t="shared" ref="Q3:Q12" si="10">P3/1.2</f>
        <v>270.83333333333337</v>
      </c>
      <c r="R3" s="2">
        <v>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395</v>
      </c>
      <c r="C4" s="4">
        <f t="shared" si="9"/>
        <v>474</v>
      </c>
      <c r="D4" s="4">
        <f t="shared" si="2"/>
        <v>568.79999999999995</v>
      </c>
      <c r="E4" s="5">
        <f t="shared" si="3"/>
        <v>6700000</v>
      </c>
      <c r="F4" s="10">
        <f t="shared" si="4"/>
        <v>16962</v>
      </c>
      <c r="G4" s="15">
        <f t="shared" si="5"/>
        <v>14135</v>
      </c>
      <c r="H4" s="10">
        <f t="shared" si="6"/>
        <v>11779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395</v>
      </c>
      <c r="R4" s="2">
        <v>6700000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402</v>
      </c>
      <c r="C5" s="4">
        <f t="shared" si="9"/>
        <v>482.4</v>
      </c>
      <c r="D5" s="4">
        <f t="shared" si="2"/>
        <v>578.88</v>
      </c>
      <c r="E5" s="5">
        <f t="shared" si="3"/>
        <v>5000000</v>
      </c>
      <c r="F5" s="10">
        <f t="shared" si="4"/>
        <v>12438</v>
      </c>
      <c r="G5" s="10">
        <f t="shared" si="5"/>
        <v>10365</v>
      </c>
      <c r="H5" s="10">
        <f t="shared" si="6"/>
        <v>8637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402</v>
      </c>
      <c r="R5" s="2">
        <v>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357.34685999999994</v>
      </c>
      <c r="C6" s="4">
        <f t="shared" si="9"/>
        <v>428.8162319999999</v>
      </c>
      <c r="D6" s="4">
        <f t="shared" si="2"/>
        <v>514.57947839999986</v>
      </c>
      <c r="E6" s="5">
        <f t="shared" si="3"/>
        <v>3775000</v>
      </c>
      <c r="F6" s="10">
        <f t="shared" si="4"/>
        <v>10564</v>
      </c>
      <c r="G6" s="10">
        <f t="shared" si="5"/>
        <v>8803</v>
      </c>
      <c r="H6" s="10">
        <f t="shared" si="6"/>
        <v>7336</v>
      </c>
      <c r="I6" s="4" t="e">
        <f>#REF!</f>
        <v>#REF!</v>
      </c>
      <c r="J6" s="4" t="str">
        <f t="shared" si="7"/>
        <v>02.03.22</v>
      </c>
      <c r="O6">
        <v>0</v>
      </c>
      <c r="P6">
        <f>T6*10.764</f>
        <v>428.8162319999999</v>
      </c>
      <c r="Q6">
        <f t="shared" si="10"/>
        <v>357.34685999999994</v>
      </c>
      <c r="R6" s="2">
        <v>3775000</v>
      </c>
      <c r="S6" s="8" t="s">
        <v>24</v>
      </c>
      <c r="T6" s="8">
        <f>34.782+5.056</f>
        <v>39.837999999999994</v>
      </c>
    </row>
    <row r="7" spans="1:20" x14ac:dyDescent="0.25">
      <c r="A7" s="4">
        <f t="shared" si="0"/>
        <v>0</v>
      </c>
      <c r="B7" s="4">
        <f t="shared" si="1"/>
        <v>238.57508999999999</v>
      </c>
      <c r="C7" s="4">
        <f t="shared" si="9"/>
        <v>286.29010799999998</v>
      </c>
      <c r="D7" s="4">
        <f t="shared" si="2"/>
        <v>343.54812959999998</v>
      </c>
      <c r="E7" s="5">
        <f t="shared" si="3"/>
        <v>2900000</v>
      </c>
      <c r="F7" s="10">
        <f t="shared" si="4"/>
        <v>12156</v>
      </c>
      <c r="G7" s="15">
        <f t="shared" si="5"/>
        <v>10130</v>
      </c>
      <c r="H7" s="10">
        <f t="shared" si="6"/>
        <v>8441</v>
      </c>
      <c r="I7" s="4" t="e">
        <f>#REF!</f>
        <v>#REF!</v>
      </c>
      <c r="J7" s="4" t="str">
        <f t="shared" si="7"/>
        <v>12.09.22</v>
      </c>
      <c r="O7">
        <v>0</v>
      </c>
      <c r="P7">
        <f>T7*10.764</f>
        <v>286.29010799999998</v>
      </c>
      <c r="Q7">
        <f t="shared" si="10"/>
        <v>238.57508999999999</v>
      </c>
      <c r="R7" s="2">
        <v>2900000</v>
      </c>
      <c r="S7" s="8" t="s">
        <v>25</v>
      </c>
      <c r="T7" s="8">
        <f>22.255+4.342</f>
        <v>26.596999999999998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309</v>
      </c>
      <c r="H18">
        <v>309.26400000000001</v>
      </c>
      <c r="J18" t="s">
        <v>27</v>
      </c>
      <c r="N18">
        <v>268</v>
      </c>
    </row>
    <row r="19" spans="6:24" x14ac:dyDescent="0.25">
      <c r="F19" s="7" t="s">
        <v>15</v>
      </c>
      <c r="G19">
        <v>46</v>
      </c>
      <c r="H19">
        <v>46.1</v>
      </c>
      <c r="J19" t="s">
        <v>28</v>
      </c>
      <c r="N19">
        <v>39</v>
      </c>
      <c r="O19">
        <f>3.6*10.764</f>
        <v>38.750399999999999</v>
      </c>
    </row>
    <row r="20" spans="6:24" x14ac:dyDescent="0.25">
      <c r="G20">
        <f>G19+G18</f>
        <v>355</v>
      </c>
      <c r="N20">
        <f>N19+N18</f>
        <v>307</v>
      </c>
    </row>
    <row r="21" spans="6:24" x14ac:dyDescent="0.25">
      <c r="F21" s="7" t="s">
        <v>21</v>
      </c>
      <c r="G21">
        <v>12500</v>
      </c>
    </row>
    <row r="22" spans="6:24" x14ac:dyDescent="0.25">
      <c r="F22" s="7" t="s">
        <v>22</v>
      </c>
      <c r="G22" s="6">
        <f>G21*G20</f>
        <v>4437500</v>
      </c>
      <c r="H22" s="6"/>
    </row>
    <row r="24" spans="6:24" x14ac:dyDescent="0.25">
      <c r="F24" s="7" t="s">
        <v>16</v>
      </c>
      <c r="I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17</v>
      </c>
      <c r="G25">
        <v>3650000</v>
      </c>
      <c r="I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19</v>
      </c>
      <c r="G26">
        <v>100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18</v>
      </c>
      <c r="G27">
        <v>30000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20</v>
      </c>
      <c r="G28">
        <f>SUM(G25:G27)</f>
        <v>3680100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2024-04-15T04:53:12Z</dcterms:modified>
</cp:coreProperties>
</file>