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Mira Road (East)\SHABNAM ISMAIL KHAN\"/>
    </mc:Choice>
  </mc:AlternateContent>
  <xr:revisionPtr revIDLastSave="0" documentId="13_ncr:1_{FDB4FDBA-6D9F-43E9-BAC6-081997032CB7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6" i="23" l="1"/>
  <c r="P6" i="4" l="1"/>
  <c r="P5" i="4"/>
  <c r="P4" i="4"/>
  <c r="G31" i="4"/>
  <c r="P3" i="4"/>
  <c r="P2" i="4"/>
  <c r="C5" i="25" l="1"/>
  <c r="C4" i="25"/>
  <c r="C3" i="25"/>
  <c r="Q2" i="4"/>
  <c r="B2" i="4" s="1"/>
  <c r="C2" i="4" s="1"/>
  <c r="Q3" i="4"/>
  <c r="B3" i="4" s="1"/>
  <c r="C3" i="4" s="1"/>
  <c r="D3" i="4" s="1"/>
  <c r="Q4" i="4"/>
  <c r="Q5" i="4"/>
  <c r="Q6" i="4"/>
  <c r="B6" i="4" s="1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<sst xmlns="http://schemas.openxmlformats.org/spreadsheetml/2006/main" count="132" uniqueCount="90">
  <si>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</si>
  <si>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</si>
  <si>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</si>
  <si>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</si>
  <si>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</si>
  <si>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</si>
  <si>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</si>
  <si>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</si>
  <si>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</si>
  <si>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</si>
  <si>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</si>
  <si>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</si>
  <si>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</si>
  <si>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</si>
  <si>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</si>
  <si>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</si>
  <si>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</si>
  <si>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</si>
  <si>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</si>
  <si>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</si>
  <si>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</si>
  <si>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</si>
  <si>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</si>
  <si>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</si>
  <si>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</si>
  <si>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</si>
  <si>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</si>
  <si>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</si>
  <si>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</si>
  <si>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</si>
  <si>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</si>
  <si>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</si>
  <si>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</si>
  <si>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</si>
  <si>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</si>
  <si>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</si>
  <si>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</si>
  <si>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</si>
  <si>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</si>
  <si>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</si>
  <si>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</si>
  <si>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</si>
  <si>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</si>
  <si>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</si>
  <si>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</si>
  <si>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</si>
  <si>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</si>
  <si>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</si>
  <si>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</si>
  <si>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</si>
  <si>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</si>
  <si>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</si>
  <si>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</si>
  <si>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</si>
  <si>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</si>
  <si>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</si>
  <si>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</si>
  <si>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</si>
  <si>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</si>
  <si>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</si>
  <si>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</si>
  <si>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</si>
  <si>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</si>
  <si>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</si>
  <si>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</si>
  <si>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</si>
  <si>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</si>
  <si>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</si>
  <si>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</si>
  <si>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</si>
  <si>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</si>
  <si>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</si>
  <si>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</si>
  <si>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</si>
  <si>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</si>
  <si>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</si>
  <si>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</si>
  <si>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</si>
  <si>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</si>
  <si>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</si>
  <si>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</si>
  <si>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</si>
  <si>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</si>
  <si>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</si>
  <si>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21.03.2024</t>
  </si>
  <si>
    <t>IGR-05.03.24</t>
  </si>
  <si>
    <t>IGR-23.02.24</t>
  </si>
  <si>
    <t>IGR-29.12.23</t>
  </si>
  <si>
    <t>IGR-07.12.23</t>
  </si>
  <si>
    <t>IGR-24.11.23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</si>
</sst>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426C56-525C-4E26-B028-C547D05E3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238BC1-4D0A-4A56-BFD3-DA53EBA3B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71B2CE-BB4A-41C0-9C45-179919615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D4F436-1953-4561-B3C9-453D6844B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7C57B0-2333-4E22-B968-56F8727D8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516379</xdr:colOff>
      <xdr:row>46</xdr:row>
      <xdr:rowOff>115539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6E3598-0670-4E25-A943-4A6BBEC13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37179" cy="8878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421115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052F16-EC6A-442C-B680-490A1F554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41915" cy="8849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45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A50F7D-8958-4279-A190-79752973F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08071" cy="8630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430642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ABEA29-1575-46AC-8E5B-D6B964A61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51442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301828.45399999997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331228.45399999997</v>
      </c>
      <c r="D9" s="62" t="s">
        <v>62</v>
      </c>
      <c r="E9" s="63">
        <f>C9/10.764</f>
        <v>30771.87421033073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2018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6</v>
      </c>
      <c r="D13" s="69">
        <f>D12-C13</f>
        <v>94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17" sqref="C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16200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13500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6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54</v>
      </c>
      <c r="D8" s="26">
        <v>2018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9</v>
      </c>
      <c r="D10" s="26"/>
      <c r="F10" s="19"/>
    </row>
    <row r="11" spans="1:6" x14ac:dyDescent="0.25">
      <c r="A11" s="16"/>
      <c r="B11" s="27"/>
      <c r="C11" s="28">
        <f>C10%</f>
        <v>0.09</v>
      </c>
      <c r="D11" s="28"/>
      <c r="F11" s="19"/>
    </row>
    <row r="12" spans="1:6" x14ac:dyDescent="0.25">
      <c r="A12" s="16" t="s">
        <v>21</v>
      </c>
      <c r="B12" s="20"/>
      <c r="C12" s="21">
        <f>C6*C11</f>
        <v>243</v>
      </c>
      <c r="D12" s="19"/>
    </row>
    <row r="13" spans="1:6" x14ac:dyDescent="0.25">
      <c r="A13" s="16" t="s">
        <v>22</v>
      </c>
      <c r="B13" s="20"/>
      <c r="C13" s="21">
        <f>C6-C12</f>
        <v>2457</v>
      </c>
      <c r="D13" s="19"/>
    </row>
    <row r="14" spans="1:6" x14ac:dyDescent="0.25">
      <c r="A14" s="16" t="s">
        <v>15</v>
      </c>
      <c r="B14" s="20"/>
      <c r="C14" s="21">
        <f>C5</f>
        <v>13500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C14+C13+0.5+0.5</f>
        <v>15958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593</v>
      </c>
      <c r="D18" s="19"/>
    </row>
    <row r="19" spans="1:4" x14ac:dyDescent="0.25">
      <c r="A19" s="16" t="s">
        <v>73</v>
      </c>
      <c r="B19" s="6"/>
      <c r="C19" s="32">
        <f>C18*C16</f>
        <v>9463094</v>
      </c>
      <c r="D19" s="33"/>
    </row>
    <row r="20" spans="1:4" x14ac:dyDescent="0.25">
      <c r="A20" s="16" t="s">
        <v>24</v>
      </c>
      <c r="C20" s="34">
        <f>C19*90%</f>
        <v>8516784.5999999996</v>
      </c>
      <c r="D20" s="19"/>
    </row>
    <row r="21" spans="1:4" x14ac:dyDescent="0.25">
      <c r="A21" s="16" t="s">
        <v>25</v>
      </c>
      <c r="C21" s="34">
        <f>C19*80%</f>
        <v>7570475.2000000002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1601100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19714.779166666667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519.63209999999992</v>
      </c>
      <c r="C2" s="4">
        <f t="shared" ref="C2:C16" si="1">B2*1.2</f>
        <v>623.55851999999993</v>
      </c>
      <c r="D2" s="4">
        <f t="shared" ref="D2:D16" si="2">C2*1.2</f>
        <v>748.27022399999987</v>
      </c>
      <c r="E2" s="5">
        <f t="shared" ref="E2:E16" si="3">R2</f>
        <v>9500000</v>
      </c>
      <c r="F2" s="4">
        <f t="shared" ref="F2:F15" si="4">ROUND((E2/B2),0)</f>
        <v>18282</v>
      </c>
      <c r="G2" s="4">
        <f t="shared" ref="G2:G15" si="5">ROUND((E2/C2),0)</f>
        <v>15235</v>
      </c>
      <c r="H2" s="4">
        <f t="shared" ref="H2:H15" si="6">ROUND((E2/D2),0)</f>
        <v>12696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57.93*10.764</f>
        <v>623.55851999999993</v>
      </c>
      <c r="Q2">
        <f t="shared" ref="Q2:Q10" si="9">P2/1.2</f>
        <v>519.63209999999992</v>
      </c>
      <c r="R2" s="2">
        <v>9500000</v>
      </c>
      <c r="S2" s="2" t="s">
        <v>85</v>
      </c>
    </row>
    <row r="3" spans="1:19" x14ac:dyDescent="0.25">
      <c r="A3" s="4">
        <v>2</v>
      </c>
      <c r="B3" s="4">
        <f t="shared" si="0"/>
        <v>582.15300000000002</v>
      </c>
      <c r="C3" s="4">
        <f t="shared" si="1"/>
        <v>698.58360000000005</v>
      </c>
      <c r="D3" s="4">
        <f t="shared" si="2"/>
        <v>838.30032000000006</v>
      </c>
      <c r="E3" s="5">
        <f t="shared" si="3"/>
        <v>8800000</v>
      </c>
      <c r="F3" s="77">
        <f t="shared" si="4"/>
        <v>15116</v>
      </c>
      <c r="G3" s="77">
        <f t="shared" si="5"/>
        <v>12597</v>
      </c>
      <c r="H3" s="77">
        <f t="shared" si="6"/>
        <v>10497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>64.9*10.764</f>
        <v>698.58360000000005</v>
      </c>
      <c r="Q3" s="7">
        <f t="shared" si="9"/>
        <v>582.15300000000002</v>
      </c>
      <c r="R3" s="78">
        <v>8800000</v>
      </c>
      <c r="S3" s="78" t="s">
        <v>86</v>
      </c>
    </row>
    <row r="4" spans="1:19" x14ac:dyDescent="0.25">
      <c r="A4" s="4">
        <v>3</v>
      </c>
      <c r="B4" s="4">
        <f t="shared" si="0"/>
        <v>424.99860000000001</v>
      </c>
      <c r="C4" s="4">
        <f t="shared" si="1"/>
        <v>509.99831999999998</v>
      </c>
      <c r="D4" s="4">
        <f t="shared" si="2"/>
        <v>611.99798399999997</v>
      </c>
      <c r="E4" s="5">
        <f t="shared" si="3"/>
        <v>7000000</v>
      </c>
      <c r="F4" s="77">
        <f t="shared" si="4"/>
        <v>16471</v>
      </c>
      <c r="G4" s="77">
        <f t="shared" si="5"/>
        <v>13726</v>
      </c>
      <c r="H4" s="77">
        <f t="shared" si="6"/>
        <v>11438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>47.38*10.764</f>
        <v>509.99831999999998</v>
      </c>
      <c r="Q4" s="7">
        <f t="shared" si="9"/>
        <v>424.99860000000001</v>
      </c>
      <c r="R4" s="78">
        <v>7000000</v>
      </c>
      <c r="S4" s="78" t="s">
        <v>87</v>
      </c>
    </row>
    <row r="5" spans="1:19" x14ac:dyDescent="0.25">
      <c r="A5" s="4">
        <v>4</v>
      </c>
      <c r="B5" s="4">
        <f t="shared" si="0"/>
        <v>608.16599999999994</v>
      </c>
      <c r="C5" s="4">
        <f t="shared" si="1"/>
        <v>729.79919999999993</v>
      </c>
      <c r="D5" s="4">
        <f t="shared" si="2"/>
        <v>875.75903999999991</v>
      </c>
      <c r="E5" s="5">
        <f t="shared" si="3"/>
        <v>9000000</v>
      </c>
      <c r="F5" s="4">
        <f t="shared" si="4"/>
        <v>14799</v>
      </c>
      <c r="G5" s="4">
        <f t="shared" si="5"/>
        <v>12332</v>
      </c>
      <c r="H5" s="4">
        <f t="shared" si="6"/>
        <v>10277</v>
      </c>
      <c r="I5" s="4">
        <f t="shared" si="7"/>
        <v>0</v>
      </c>
      <c r="J5" s="4">
        <f t="shared" si="8"/>
        <v>0</v>
      </c>
      <c r="O5">
        <v>0</v>
      </c>
      <c r="P5">
        <f>67.8*10.764</f>
        <v>729.79919999999993</v>
      </c>
      <c r="Q5">
        <f t="shared" si="9"/>
        <v>608.16599999999994</v>
      </c>
      <c r="R5" s="2">
        <v>9000000</v>
      </c>
      <c r="S5" s="2" t="s">
        <v>88</v>
      </c>
    </row>
    <row r="6" spans="1:19" x14ac:dyDescent="0.25">
      <c r="A6" s="4">
        <v>5</v>
      </c>
      <c r="B6" s="4">
        <f t="shared" si="0"/>
        <v>595.15949999999998</v>
      </c>
      <c r="C6" s="4">
        <f t="shared" si="1"/>
        <v>714.19139999999993</v>
      </c>
      <c r="D6" s="4">
        <f t="shared" si="2"/>
        <v>857.02967999999987</v>
      </c>
      <c r="E6" s="5">
        <f t="shared" si="3"/>
        <v>9000000</v>
      </c>
      <c r="F6" s="4">
        <f t="shared" si="4"/>
        <v>15122</v>
      </c>
      <c r="G6" s="4">
        <f t="shared" si="5"/>
        <v>12602</v>
      </c>
      <c r="H6" s="4">
        <f t="shared" si="6"/>
        <v>10501</v>
      </c>
      <c r="I6" s="4">
        <f t="shared" si="7"/>
        <v>0</v>
      </c>
      <c r="J6" s="4">
        <f t="shared" si="8"/>
        <v>0</v>
      </c>
      <c r="O6">
        <v>0</v>
      </c>
      <c r="P6">
        <f>66.35*10.764</f>
        <v>714.19139999999993</v>
      </c>
      <c r="Q6">
        <f t="shared" si="9"/>
        <v>595.15949999999998</v>
      </c>
      <c r="R6" s="2">
        <v>9000000</v>
      </c>
      <c r="S6" s="2" t="s">
        <v>89</v>
      </c>
    </row>
    <row r="7" spans="1:19" x14ac:dyDescent="0.25">
      <c r="A7" s="4">
        <v>6</v>
      </c>
      <c r="B7" s="4">
        <f t="shared" si="0"/>
        <v>674</v>
      </c>
      <c r="C7" s="4">
        <f t="shared" si="1"/>
        <v>808.8</v>
      </c>
      <c r="D7" s="4">
        <f t="shared" si="2"/>
        <v>970.56</v>
      </c>
      <c r="E7" s="5">
        <f t="shared" si="3"/>
        <v>10500000</v>
      </c>
      <c r="F7" s="77">
        <f t="shared" si="4"/>
        <v>15579</v>
      </c>
      <c r="G7" s="77">
        <f t="shared" si="5"/>
        <v>12982</v>
      </c>
      <c r="H7" s="77">
        <f t="shared" si="6"/>
        <v>10818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ref="P2:P10" si="10">O7/1.2</f>
        <v>0</v>
      </c>
      <c r="Q7" s="7">
        <v>674</v>
      </c>
      <c r="R7" s="78">
        <v>10500000</v>
      </c>
      <c r="S7" s="2"/>
    </row>
    <row r="8" spans="1:19" x14ac:dyDescent="0.25">
      <c r="A8" s="4">
        <v>7</v>
      </c>
      <c r="B8" s="4">
        <f t="shared" si="0"/>
        <v>674</v>
      </c>
      <c r="C8" s="4">
        <f t="shared" si="1"/>
        <v>808.8</v>
      </c>
      <c r="D8" s="4">
        <f t="shared" si="2"/>
        <v>970.56</v>
      </c>
      <c r="E8" s="5">
        <f t="shared" si="3"/>
        <v>12500000</v>
      </c>
      <c r="F8" s="77">
        <f t="shared" si="4"/>
        <v>18546</v>
      </c>
      <c r="G8" s="77">
        <f t="shared" si="5"/>
        <v>15455</v>
      </c>
      <c r="H8" s="77">
        <f t="shared" si="6"/>
        <v>12879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674</v>
      </c>
      <c r="R8" s="78">
        <v>12500000</v>
      </c>
      <c r="S8" s="2"/>
    </row>
    <row r="9" spans="1:19" x14ac:dyDescent="0.25">
      <c r="A9" s="4">
        <v>8</v>
      </c>
      <c r="B9" s="4">
        <f t="shared" si="0"/>
        <v>750</v>
      </c>
      <c r="C9" s="4">
        <f t="shared" si="1"/>
        <v>900</v>
      </c>
      <c r="D9" s="4">
        <f t="shared" si="2"/>
        <v>1080</v>
      </c>
      <c r="E9" s="5">
        <f t="shared" si="3"/>
        <v>12000000</v>
      </c>
      <c r="F9" s="77">
        <f t="shared" si="4"/>
        <v>16000</v>
      </c>
      <c r="G9" s="77">
        <f t="shared" si="5"/>
        <v>13333</v>
      </c>
      <c r="H9" s="77">
        <f t="shared" si="6"/>
        <v>11111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10"/>
        <v>0</v>
      </c>
      <c r="Q9" s="7">
        <v>750</v>
      </c>
      <c r="R9" s="78">
        <v>12000000</v>
      </c>
      <c r="S9" s="2"/>
    </row>
    <row r="10" spans="1:19" x14ac:dyDescent="0.25">
      <c r="A10" s="4">
        <v>9</v>
      </c>
      <c r="B10" s="4">
        <f t="shared" si="0"/>
        <v>730</v>
      </c>
      <c r="C10" s="4">
        <f t="shared" si="1"/>
        <v>876</v>
      </c>
      <c r="D10" s="4">
        <f t="shared" si="2"/>
        <v>1051.2</v>
      </c>
      <c r="E10" s="5">
        <f t="shared" si="3"/>
        <v>12000000</v>
      </c>
      <c r="F10" s="77">
        <f t="shared" si="4"/>
        <v>16438</v>
      </c>
      <c r="G10" s="77">
        <f t="shared" si="5"/>
        <v>13699</v>
      </c>
      <c r="H10" s="77">
        <f t="shared" si="6"/>
        <v>11416</v>
      </c>
      <c r="I10" s="77">
        <f t="shared" si="7"/>
        <v>0</v>
      </c>
      <c r="J10" s="77">
        <f t="shared" si="8"/>
        <v>0</v>
      </c>
      <c r="K10" s="7"/>
      <c r="L10" s="7"/>
      <c r="M10" s="7"/>
      <c r="N10" s="7"/>
      <c r="O10" s="7">
        <v>0</v>
      </c>
      <c r="P10" s="7">
        <f t="shared" si="10"/>
        <v>0</v>
      </c>
      <c r="Q10" s="7">
        <v>730</v>
      </c>
      <c r="R10" s="78">
        <v>12000000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74</v>
      </c>
      <c r="D28" s="71" t="s">
        <v>84</v>
      </c>
      <c r="F28" s="56" t="s">
        <v>83</v>
      </c>
      <c r="G28" s="56">
        <v>593</v>
      </c>
    </row>
    <row r="29" spans="1:19" s="10" customFormat="1" x14ac:dyDescent="0.25">
      <c r="C29" s="71" t="s">
        <v>1</v>
      </c>
      <c r="D29" s="71">
        <v>8500000</v>
      </c>
      <c r="F29" s="56" t="s">
        <v>71</v>
      </c>
      <c r="G29" s="56">
        <v>652</v>
      </c>
      <c r="H29" s="10">
        <f>G29/G28</f>
        <v>1.0994940978077572</v>
      </c>
    </row>
    <row r="30" spans="1:19" s="10" customFormat="1" x14ac:dyDescent="0.25">
      <c r="F30" s="56" t="s">
        <v>72</v>
      </c>
      <c r="G30" s="56">
        <v>16000</v>
      </c>
    </row>
    <row r="31" spans="1:19" s="10" customFormat="1" x14ac:dyDescent="0.25">
      <c r="C31" s="74"/>
      <c r="D31" s="74"/>
      <c r="F31" s="74" t="s">
        <v>73</v>
      </c>
      <c r="G31" s="74">
        <f>G28*G30</f>
        <v>9488000</v>
      </c>
      <c r="H31" s="10">
        <f>G31/D29</f>
        <v>1.116235294117647</v>
      </c>
    </row>
    <row r="32" spans="1:19" s="10" customFormat="1" x14ac:dyDescent="0.25">
      <c r="C32" s="74"/>
      <c r="D32" s="74"/>
      <c r="F32" s="74" t="s">
        <v>24</v>
      </c>
      <c r="G32" s="74">
        <f>G31*90%</f>
        <v>8539200</v>
      </c>
    </row>
    <row r="33" spans="3:7" s="10" customFormat="1" x14ac:dyDescent="0.25">
      <c r="C33" s="74"/>
      <c r="D33" s="74"/>
      <c r="F33" s="74" t="s">
        <v>25</v>
      </c>
      <c r="G33" s="74">
        <f>G31*80%</f>
        <v>7590400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2024-04-12T11:53:09Z</dcterms:modified>
</cp:coreProperties>
</file>