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Ghatkopar\Sneha Kartik Saha\"/>
    </mc:Choice>
  </mc:AlternateContent>
  <xr:revisionPtr revIDLastSave="0" documentId="13_ncr:1_{8FB11632-5BD8-4B85-B343-BB089C184C3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4" i="4" l="1"/>
  <c r="I28" i="4"/>
  <c r="G31" i="4" l="1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<sst xmlns="http://schemas.openxmlformats.org/spreadsheetml/2006/main" count="135" uniqueCount="93">
  <si>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</si>
  <si>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</si>
  <si>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</si>
  <si>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</si>
  <si>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</si>
  <si>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</si>
  <si>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</si>
  <si>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</si>
  <si>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</si>
  <si>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</si>
  <si>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</si>
  <si>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</si>
  <si>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</si>
  <si>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</si>
  <si>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</si>
  <si>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</si>
  <si>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</si>
  <si>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</si>
  <si>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</si>
  <si>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</si>
  <si>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</si>
  <si>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</si>
  <si>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</si>
  <si>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</si>
  <si>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</si>
  <si>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</si>
  <si>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</si>
  <si>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</si>
  <si>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</si>
  <si>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</si>
  <si>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</si>
  <si>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</si>
  <si>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</si>
  <si>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</si>
  <si>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</si>
  <si>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</si>
  <si>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</si>
  <si>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</si>
  <si>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</si>
  <si>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</si>
  <si>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</si>
  <si>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</si>
  <si>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</si>
  <si>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</si>
  <si>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</si>
  <si>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</si>
  <si>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</si>
  <si>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</si>
  <si>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</si>
  <si>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</si>
  <si>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</si>
  <si>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</si>
  <si>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</si>
  <si>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</si>
  <si>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</si>
  <si>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</si>
  <si>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</si>
  <si>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</si>
  <si>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</si>
  <si>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</si>
  <si>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</si>
  <si>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</si>
  <si>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</si>
  <si>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</si>
  <si>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</si>
  <si>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</si>
  <si>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</si>
  <si>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</si>
  <si>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</si>
  <si>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</si>
  <si>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</si>
  <si>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</si>
  <si>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</si>
  <si>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</si>
  <si>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</si>
  <si>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</si>
  <si>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</si>
  <si>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</si>
  <si>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</si>
  <si>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</si>
  <si>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</si>
  <si>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</si>
  <si>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</si>
  <si>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</si>
  <si>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</t>
  </si>
  <si>
    <t>DRY BAL</t>
  </si>
  <si>
    <t>NICHE AREA</t>
  </si>
  <si>
    <t>TACA</t>
  </si>
  <si>
    <t>01.04.2024</t>
  </si>
  <si>
    <t>IGR-05.01.24</t>
  </si>
  <si>
    <t>IGR-07.03.24</t>
  </si>
  <si>
    <t>IGR-19.03.24</t>
  </si>
  <si>
    <t>IGR-11.03.24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</si>
</sst>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24F3CB-B55B-463F-A26D-A4C5A424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84BF32-A968-4977-85D8-B6167D5B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AE5A4-58FF-46BF-A608-7E8768D90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BCDA3-A9E1-42EC-9D2B-9BC1433E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1C99C-3B80-4AF5-BA96-836F5DCD7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507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9C14F-6533-43CD-86E7-557E6FC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B27" sqref="B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3" sqref="L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13500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16000</v>
      </c>
      <c r="D16" s="19"/>
    </row>
    <row r="17" spans="1:4" x14ac:dyDescent="0.25">
      <c r="B17" s="25"/>
      <c r="C17" s="26"/>
      <c r="D17" s="19"/>
    </row>
    <row r="18" spans="1:4" x14ac:dyDescent="0.25">
      <c r="A18" s="73" t="str">
        <f>E3</f>
        <v>ACA</v>
      </c>
      <c r="B18" s="7"/>
      <c r="C18" s="31">
        <v>1113</v>
      </c>
      <c r="D18" s="19"/>
    </row>
    <row r="19" spans="1:4" x14ac:dyDescent="0.25">
      <c r="A19" s="16" t="s">
        <v>24</v>
      </c>
      <c r="B19" s="6"/>
      <c r="C19" s="32">
        <f>C18*C16</f>
        <v>17808000</v>
      </c>
      <c r="D19" s="33"/>
    </row>
    <row r="20" spans="1:4" x14ac:dyDescent="0.25">
      <c r="A20" s="16" t="s">
        <v>24</v>
      </c>
      <c r="C20" s="34">
        <f>C19*90%</f>
        <v>16027200</v>
      </c>
      <c r="D20" s="19"/>
    </row>
    <row r="21" spans="1:4" x14ac:dyDescent="0.25">
      <c r="A21" s="16" t="s">
        <v>25</v>
      </c>
      <c r="C21" s="34">
        <f>C19*80%</f>
        <v>14246400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2782500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37100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6" sqref="F6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1113</v>
      </c>
      <c r="C2" s="4">
        <f t="shared" ref="C2:C16" si="1">B2*1.2</f>
        <v>1335.6</v>
      </c>
      <c r="D2" s="4">
        <f t="shared" ref="D2:D16" si="2">C2*1.2</f>
        <v>1602.7199999999998</v>
      </c>
      <c r="E2" s="5">
        <f t="shared" ref="E2:E16" si="3">R2</f>
        <v>16622250</v>
      </c>
      <c r="F2" s="75">
        <f t="shared" ref="F2:F15" si="4">ROUND((E2/B2),0)</f>
        <v>14935</v>
      </c>
      <c r="G2" s="75">
        <f t="shared" ref="G2:G15" si="5">ROUND((E2/C2),0)</f>
        <v>12446</v>
      </c>
      <c r="H2" s="75">
        <f t="shared" ref="H2:H15" si="6">ROUND((E2/D2),0)</f>
        <v>10371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1113</v>
      </c>
      <c r="R2" s="76">
        <v>16622250</v>
      </c>
      <c r="S2" s="76" t="s">
        <v>89</v>
      </c>
    </row>
    <row r="3" spans="1:19" x14ac:dyDescent="0.25">
      <c r="A3" s="4">
        <v>2</v>
      </c>
      <c r="B3" s="4">
        <f t="shared" si="0"/>
        <v>757</v>
      </c>
      <c r="C3" s="4">
        <f t="shared" si="1"/>
        <v>908.4</v>
      </c>
      <c r="D3" s="4">
        <f t="shared" si="2"/>
        <v>1090.08</v>
      </c>
      <c r="E3" s="5">
        <f t="shared" si="3"/>
        <v>10750000</v>
      </c>
      <c r="F3" s="4">
        <f t="shared" si="4"/>
        <v>14201</v>
      </c>
      <c r="G3" s="4">
        <f t="shared" si="5"/>
        <v>11834</v>
      </c>
      <c r="H3" s="4">
        <f t="shared" si="6"/>
        <v>9862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757</v>
      </c>
      <c r="R3" s="2">
        <v>10750000</v>
      </c>
      <c r="S3" s="2" t="s">
        <v>90</v>
      </c>
    </row>
    <row r="4" spans="1:19" x14ac:dyDescent="0.25">
      <c r="A4" s="4">
        <v>3</v>
      </c>
      <c r="B4" s="4">
        <f t="shared" si="0"/>
        <v>761</v>
      </c>
      <c r="C4" s="4">
        <f t="shared" si="1"/>
        <v>913.19999999999993</v>
      </c>
      <c r="D4" s="4">
        <f t="shared" si="2"/>
        <v>1095.8399999999999</v>
      </c>
      <c r="E4" s="5">
        <f t="shared" si="3"/>
        <v>11273000</v>
      </c>
      <c r="F4" s="4">
        <f t="shared" si="4"/>
        <v>14813</v>
      </c>
      <c r="G4" s="4">
        <f t="shared" si="5"/>
        <v>12345</v>
      </c>
      <c r="H4" s="4">
        <f t="shared" si="6"/>
        <v>10287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761</v>
      </c>
      <c r="R4" s="2">
        <v>11273000</v>
      </c>
      <c r="S4" s="2" t="s">
        <v>91</v>
      </c>
    </row>
    <row r="5" spans="1:19" x14ac:dyDescent="0.25">
      <c r="A5" s="4">
        <v>4</v>
      </c>
      <c r="B5" s="4">
        <f t="shared" si="0"/>
        <v>761</v>
      </c>
      <c r="C5" s="4">
        <f t="shared" si="1"/>
        <v>913.19999999999993</v>
      </c>
      <c r="D5" s="4">
        <f t="shared" si="2"/>
        <v>1095.8399999999999</v>
      </c>
      <c r="E5" s="5">
        <f t="shared" si="3"/>
        <v>11356000</v>
      </c>
      <c r="F5" s="75">
        <f t="shared" si="4"/>
        <v>14922</v>
      </c>
      <c r="G5" s="75">
        <f t="shared" si="5"/>
        <v>12435</v>
      </c>
      <c r="H5" s="75">
        <f t="shared" si="6"/>
        <v>10363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761</v>
      </c>
      <c r="R5" s="76">
        <v>11356000</v>
      </c>
      <c r="S5" s="76" t="s">
        <v>92</v>
      </c>
    </row>
    <row r="6" spans="1:19" x14ac:dyDescent="0.25">
      <c r="A6" s="4">
        <v>5</v>
      </c>
      <c r="B6" s="4">
        <f t="shared" si="0"/>
        <v>1104</v>
      </c>
      <c r="C6" s="4">
        <f t="shared" si="1"/>
        <v>1324.8</v>
      </c>
      <c r="D6" s="4">
        <f t="shared" si="2"/>
        <v>1589.76</v>
      </c>
      <c r="E6" s="5">
        <f t="shared" si="3"/>
        <v>18100000</v>
      </c>
      <c r="F6" s="75">
        <f t="shared" si="4"/>
        <v>16395</v>
      </c>
      <c r="G6" s="75">
        <f t="shared" si="5"/>
        <v>13662</v>
      </c>
      <c r="H6" s="75">
        <f t="shared" si="6"/>
        <v>11385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1104</v>
      </c>
      <c r="R6" s="76">
        <v>18100000</v>
      </c>
      <c r="S6" s="2"/>
    </row>
    <row r="7" spans="1:19" x14ac:dyDescent="0.25">
      <c r="A7" s="4">
        <v>6</v>
      </c>
      <c r="B7" s="4">
        <f t="shared" si="0"/>
        <v>1120</v>
      </c>
      <c r="C7" s="4">
        <f t="shared" si="1"/>
        <v>1344</v>
      </c>
      <c r="D7" s="4">
        <f t="shared" si="2"/>
        <v>1612.8</v>
      </c>
      <c r="E7" s="5">
        <f t="shared" si="3"/>
        <v>19000000</v>
      </c>
      <c r="F7" s="75">
        <f t="shared" si="4"/>
        <v>16964</v>
      </c>
      <c r="G7" s="75">
        <f t="shared" si="5"/>
        <v>14137</v>
      </c>
      <c r="H7" s="75">
        <f t="shared" si="6"/>
        <v>11781</v>
      </c>
      <c r="I7" s="75">
        <f t="shared" si="7"/>
        <v>0</v>
      </c>
      <c r="J7" s="75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1120</v>
      </c>
      <c r="R7" s="76">
        <v>19000000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56" t="s">
        <v>83</v>
      </c>
      <c r="G24" s="56">
        <v>961</v>
      </c>
      <c r="H24" s="10">
        <v>24000</v>
      </c>
      <c r="I24" s="10">
        <f>G24*H24</f>
        <v>23064000</v>
      </c>
    </row>
    <row r="25" spans="1:19" s="10" customFormat="1" x14ac:dyDescent="0.25">
      <c r="F25" s="56" t="s">
        <v>84</v>
      </c>
      <c r="G25" s="56">
        <v>100</v>
      </c>
    </row>
    <row r="26" spans="1:19" s="10" customFormat="1" x14ac:dyDescent="0.25">
      <c r="F26" s="56" t="s">
        <v>85</v>
      </c>
      <c r="G26" s="56">
        <v>32</v>
      </c>
    </row>
    <row r="27" spans="1:19" s="10" customFormat="1" x14ac:dyDescent="0.25">
      <c r="F27" s="56" t="s">
        <v>86</v>
      </c>
      <c r="G27" s="56">
        <v>20</v>
      </c>
    </row>
    <row r="28" spans="1:19" s="10" customFormat="1" x14ac:dyDescent="0.25">
      <c r="C28" s="71" t="s">
        <v>74</v>
      </c>
      <c r="D28" s="71" t="s">
        <v>88</v>
      </c>
      <c r="F28" s="56" t="s">
        <v>87</v>
      </c>
      <c r="G28" s="56">
        <f>SUM(G24:G27)</f>
        <v>1113</v>
      </c>
      <c r="I28" s="10">
        <f>D29/G28</f>
        <v>15017.070979335131</v>
      </c>
    </row>
    <row r="29" spans="1:19" s="10" customFormat="1" x14ac:dyDescent="0.25">
      <c r="C29" s="71" t="s">
        <v>1</v>
      </c>
      <c r="D29" s="71">
        <v>16714000</v>
      </c>
      <c r="F29" s="56" t="s">
        <v>71</v>
      </c>
      <c r="G29" s="56">
        <f>G28*1.1</f>
        <v>1224.3000000000002</v>
      </c>
      <c r="H29" s="10">
        <f>G29/G28</f>
        <v>1.1000000000000001</v>
      </c>
    </row>
    <row r="30" spans="1:19" s="10" customFormat="1" x14ac:dyDescent="0.25">
      <c r="F30" s="56" t="s">
        <v>72</v>
      </c>
      <c r="G30" s="56">
        <v>16000</v>
      </c>
    </row>
    <row r="31" spans="1:19" s="10" customFormat="1" x14ac:dyDescent="0.25">
      <c r="C31" s="72"/>
      <c r="D31" s="72"/>
      <c r="F31" s="72" t="s">
        <v>73</v>
      </c>
      <c r="G31" s="72">
        <f>G28*G30</f>
        <v>17808000</v>
      </c>
      <c r="H31" s="10">
        <f>G31/D29</f>
        <v>1.0654541103266721</v>
      </c>
    </row>
    <row r="32" spans="1:19" s="10" customFormat="1" x14ac:dyDescent="0.25">
      <c r="C32" s="72"/>
      <c r="D32" s="72"/>
      <c r="F32" s="72" t="s">
        <v>24</v>
      </c>
      <c r="G32" s="72">
        <f>G31*90%</f>
        <v>16027200</v>
      </c>
    </row>
    <row r="33" spans="3:7" s="10" customFormat="1" x14ac:dyDescent="0.25">
      <c r="C33" s="72"/>
      <c r="D33" s="72"/>
      <c r="F33" s="72" t="s">
        <v>25</v>
      </c>
      <c r="G33" s="72">
        <f>G31*80%</f>
        <v>14246400</v>
      </c>
    </row>
    <row r="34" spans="3:7" s="10" customFormat="1" x14ac:dyDescent="0.25">
      <c r="C34" s="72"/>
      <c r="D34" s="72"/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2024-04-13T08:42:22Z</dcterms:modified>
</cp:coreProperties>
</file>