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Ganesh Murlidhar Ralebhat\"/>
    </mc:Choice>
  </mc:AlternateContent>
  <xr:revisionPtr revIDLastSave="0" documentId="13_ncr:1_{D330C874-382E-42BD-A1E2-8B8C37BAA564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2" i="4" l="1"/>
  <c r="G31" i="4" l="1"/>
  <c r="G29" i="4"/>
  <c r="C5" i="25" l="1"/>
  <c r="C4" i="25"/>
  <c r="C3" i="25"/>
  <c r="Q3" i="4"/>
  <c r="B3" i="4" s="1"/>
  <c r="C3" i="4" s="1"/>
  <c r="D3" i="4" s="1"/>
  <c r="Q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<sst xmlns="http://schemas.openxmlformats.org/spreadsheetml/2006/main" count="126" uniqueCount="85">
  <si>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</si>
  <si>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</si>
  <si>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</si>
  <si>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</si>
  <si>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</si>
  <si>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</si>
  <si>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</si>
  <si>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</si>
  <si>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</si>
  <si>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</si>
  <si>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</si>
  <si>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</si>
  <si>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</si>
  <si>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</si>
  <si>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</si>
  <si>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</si>
  <si>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</si>
  <si>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</si>
  <si>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</si>
  <si>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</si>
  <si>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</si>
  <si>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</si>
  <si>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</si>
  <si>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</si>
  <si>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</si>
  <si>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</si>
  <si>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</si>
  <si>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</si>
  <si>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</si>
  <si>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</si>
  <si>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</si>
  <si>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</si>
  <si>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</si>
  <si>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</si>
  <si>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</si>
  <si>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</si>
  <si>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</si>
  <si>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</si>
  <si>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</si>
  <si>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</si>
  <si>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</si>
  <si>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</si>
  <si>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</si>
  <si>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</si>
  <si>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</si>
  <si>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</si>
  <si>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</si>
  <si>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</si>
  <si>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</si>
  <si>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</si>
  <si>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</si>
  <si>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</si>
  <si>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</si>
  <si>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</si>
  <si>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</si>
  <si>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</si>
  <si>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</si>
  <si>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</si>
  <si>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</si>
  <si>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</si>
  <si>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</si>
  <si>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</si>
  <si>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</si>
  <si>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</si>
  <si>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</si>
  <si>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</si>
  <si>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</si>
  <si>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</si>
  <si>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</si>
  <si>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</si>
  <si>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</si>
  <si>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</si>
  <si>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</si>
  <si>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</si>
  <si>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</si>
  <si>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</si>
  <si>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</si>
  <si>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</si>
  <si>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</si>
  <si>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</si>
  <si>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</si>
  <si>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</si>
  <si>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</si>
  <si>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RERA AC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</si>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</sst>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48</xdr:row>
      <xdr:rowOff>20292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101A17-F483-434D-B03E-1B096977D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173686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2495B-11FE-4EB5-BCC5-1EEF25C29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23286" cy="8869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221488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6E136D-4E30-4FD2-8091-C33E5DF00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90288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173856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CB2338-079D-4D0F-BD70-3271C52A4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242656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F40F89-5BBF-408B-B9C8-9B9BEF191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8478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J19" sqref="J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11000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8500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11000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293</v>
      </c>
      <c r="D18" s="26"/>
      <c r="F18" s="19"/>
    </row>
    <row r="19" spans="1:6" x14ac:dyDescent="0.25">
      <c r="A19" s="16" t="s">
        <v>73</v>
      </c>
      <c r="B19" s="6"/>
      <c r="C19" s="32">
        <f>C18*C16</f>
        <v>3223000</v>
      </c>
      <c r="D19" s="33"/>
      <c r="E19" s="70"/>
      <c r="F19" s="34"/>
    </row>
    <row r="20" spans="1:6" x14ac:dyDescent="0.25">
      <c r="A20" s="16" t="s">
        <v>24</v>
      </c>
      <c r="C20" s="35">
        <f>C19*90%</f>
        <v>2900700</v>
      </c>
      <c r="D20" s="32"/>
      <c r="F20" s="19"/>
    </row>
    <row r="21" spans="1:6" x14ac:dyDescent="0.25">
      <c r="A21" s="16" t="s">
        <v>25</v>
      </c>
      <c r="C21" s="35">
        <f>C19*80%</f>
        <v>2578400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732500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6714.583333333333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0"/>
  <sheetViews>
    <sheetView workbookViewId="0">
      <selection activeCell="G28" sqref="G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  <col min="22" max="22" width="14.28515625" bestFit="1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400</v>
      </c>
      <c r="C2" s="4">
        <f t="shared" ref="C2:C16" si="1">B2*1.2</f>
        <v>480</v>
      </c>
      <c r="D2" s="4">
        <f t="shared" ref="D2:D16" si="2">C2*1.2</f>
        <v>576</v>
      </c>
      <c r="E2" s="5">
        <f t="shared" ref="E2:E16" si="3">R2</f>
        <v>5000000</v>
      </c>
      <c r="F2" s="77">
        <f t="shared" ref="F2:F15" si="4">ROUND((E2/B2),0)</f>
        <v>12500</v>
      </c>
      <c r="G2" s="77">
        <f t="shared" ref="G2:G15" si="5">ROUND((E2/C2),0)</f>
        <v>10417</v>
      </c>
      <c r="H2" s="77">
        <f t="shared" ref="H2:H15" si="6">ROUND((E2/D2),0)</f>
        <v>8681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" si="9">O2/1.2</f>
        <v>0</v>
      </c>
      <c r="Q2" s="7">
        <v>400</v>
      </c>
      <c r="R2" s="78">
        <v>5000000</v>
      </c>
      <c r="S2" s="2"/>
    </row>
    <row r="3" spans="1:19" x14ac:dyDescent="0.25">
      <c r="A3" s="4">
        <v>2</v>
      </c>
      <c r="B3" s="4">
        <f t="shared" si="0"/>
        <v>520.83333333333337</v>
      </c>
      <c r="C3" s="4">
        <f t="shared" si="1"/>
        <v>625</v>
      </c>
      <c r="D3" s="4">
        <f t="shared" si="2"/>
        <v>750</v>
      </c>
      <c r="E3" s="5">
        <f t="shared" si="3"/>
        <v>5000000</v>
      </c>
      <c r="F3" s="4">
        <f t="shared" si="4"/>
        <v>9600</v>
      </c>
      <c r="G3" s="4">
        <f t="shared" si="5"/>
        <v>8000</v>
      </c>
      <c r="H3" s="4">
        <f t="shared" si="6"/>
        <v>6667</v>
      </c>
      <c r="I3" s="4">
        <f t="shared" si="7"/>
        <v>0</v>
      </c>
      <c r="J3" s="4">
        <f t="shared" si="8"/>
        <v>0</v>
      </c>
      <c r="O3">
        <v>0</v>
      </c>
      <c r="P3">
        <v>625</v>
      </c>
      <c r="Q3">
        <f t="shared" ref="Q3:Q10" si="10">P3/1.2</f>
        <v>520.83333333333337</v>
      </c>
      <c r="R3" s="2">
        <v>5000000</v>
      </c>
      <c r="S3" s="2"/>
    </row>
    <row r="4" spans="1:19" x14ac:dyDescent="0.25">
      <c r="A4" s="4">
        <v>3</v>
      </c>
      <c r="B4" s="4">
        <f t="shared" si="0"/>
        <v>500</v>
      </c>
      <c r="C4" s="4">
        <f t="shared" si="1"/>
        <v>600</v>
      </c>
      <c r="D4" s="4">
        <f t="shared" si="2"/>
        <v>720</v>
      </c>
      <c r="E4" s="5">
        <f t="shared" si="3"/>
        <v>5200000</v>
      </c>
      <c r="F4" s="77">
        <f t="shared" si="4"/>
        <v>10400</v>
      </c>
      <c r="G4" s="77">
        <f t="shared" si="5"/>
        <v>8667</v>
      </c>
      <c r="H4" s="77">
        <f t="shared" si="6"/>
        <v>7222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v>600</v>
      </c>
      <c r="Q4" s="7">
        <f t="shared" si="10"/>
        <v>500</v>
      </c>
      <c r="R4" s="78">
        <v>5200000</v>
      </c>
      <c r="S4" s="2"/>
    </row>
    <row r="5" spans="1:19" x14ac:dyDescent="0.25">
      <c r="A5" s="4">
        <v>4</v>
      </c>
      <c r="B5" s="4">
        <f t="shared" si="0"/>
        <v>440</v>
      </c>
      <c r="C5" s="4">
        <f t="shared" si="1"/>
        <v>528</v>
      </c>
      <c r="D5" s="4">
        <f t="shared" si="2"/>
        <v>633.6</v>
      </c>
      <c r="E5" s="5">
        <f t="shared" si="3"/>
        <v>5000000</v>
      </c>
      <c r="F5" s="77">
        <f t="shared" si="4"/>
        <v>11364</v>
      </c>
      <c r="G5" s="77">
        <f t="shared" si="5"/>
        <v>9470</v>
      </c>
      <c r="H5" s="77">
        <f t="shared" si="6"/>
        <v>7891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ref="P5:P10" si="11">O5/1.2</f>
        <v>0</v>
      </c>
      <c r="Q5" s="7">
        <v>440</v>
      </c>
      <c r="R5" s="78">
        <v>5000000</v>
      </c>
      <c r="S5" s="2"/>
    </row>
    <row r="6" spans="1:19" x14ac:dyDescent="0.25">
      <c r="A6" s="4">
        <v>5</v>
      </c>
      <c r="B6" s="4">
        <f t="shared" si="0"/>
        <v>400</v>
      </c>
      <c r="C6" s="4">
        <f t="shared" si="1"/>
        <v>480</v>
      </c>
      <c r="D6" s="4">
        <f t="shared" si="2"/>
        <v>576</v>
      </c>
      <c r="E6" s="5">
        <f t="shared" si="3"/>
        <v>4550000</v>
      </c>
      <c r="F6" s="77">
        <f t="shared" si="4"/>
        <v>11375</v>
      </c>
      <c r="G6" s="77">
        <f t="shared" si="5"/>
        <v>9479</v>
      </c>
      <c r="H6" s="77">
        <f t="shared" si="6"/>
        <v>7899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11"/>
        <v>0</v>
      </c>
      <c r="Q6" s="7">
        <v>400</v>
      </c>
      <c r="R6" s="78">
        <v>4550000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1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22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22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22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  <c r="V19" s="10"/>
    </row>
    <row r="20" spans="1:22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  <c r="V20" s="10"/>
    </row>
    <row r="21" spans="1:22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  <c r="V21" s="10"/>
    </row>
    <row r="22" spans="1:22" s="10" customFormat="1" x14ac:dyDescent="0.25"/>
    <row r="23" spans="1:22" s="10" customFormat="1" x14ac:dyDescent="0.25"/>
    <row r="24" spans="1:22" s="10" customFormat="1" x14ac:dyDescent="0.25">
      <c r="F24" s="73"/>
    </row>
    <row r="25" spans="1:22" s="10" customFormat="1" x14ac:dyDescent="0.25">
      <c r="F25" s="74"/>
    </row>
    <row r="26" spans="1:22" s="10" customFormat="1" x14ac:dyDescent="0.25">
      <c r="F26" s="74"/>
    </row>
    <row r="27" spans="1:22" s="10" customFormat="1" x14ac:dyDescent="0.25">
      <c r="F27" s="74"/>
    </row>
    <row r="28" spans="1:22" s="10" customFormat="1" x14ac:dyDescent="0.25">
      <c r="C28" s="72" t="s">
        <v>74</v>
      </c>
      <c r="D28" s="72"/>
      <c r="F28" s="57" t="s">
        <v>83</v>
      </c>
      <c r="G28" s="57">
        <v>293</v>
      </c>
    </row>
    <row r="29" spans="1:22" s="10" customFormat="1" x14ac:dyDescent="0.25">
      <c r="C29" s="72" t="s">
        <v>1</v>
      </c>
      <c r="D29" s="72">
        <v>2950000</v>
      </c>
      <c r="F29" s="57" t="s">
        <v>71</v>
      </c>
      <c r="G29" s="57">
        <f>G28*1.1</f>
        <v>322.3</v>
      </c>
      <c r="H29" s="10">
        <f>G29/G28</f>
        <v>1.1000000000000001</v>
      </c>
    </row>
    <row r="30" spans="1:22" s="10" customFormat="1" x14ac:dyDescent="0.25">
      <c r="F30" s="57" t="s">
        <v>72</v>
      </c>
      <c r="G30" s="57">
        <v>11000</v>
      </c>
    </row>
    <row r="31" spans="1:22" s="10" customFormat="1" x14ac:dyDescent="0.25">
      <c r="C31" s="75"/>
      <c r="D31" s="75"/>
      <c r="F31" s="75" t="s">
        <v>73</v>
      </c>
      <c r="G31" s="75">
        <f>G28*G30</f>
        <v>3223000</v>
      </c>
      <c r="H31" s="10">
        <f>G31/D29</f>
        <v>1.0925423728813559</v>
      </c>
    </row>
    <row r="32" spans="1:22" s="10" customFormat="1" x14ac:dyDescent="0.25">
      <c r="C32" s="75"/>
      <c r="D32" s="75"/>
      <c r="F32" s="75" t="s">
        <v>24</v>
      </c>
      <c r="G32" s="75">
        <f>G31*90%</f>
        <v>2900700</v>
      </c>
    </row>
    <row r="33" spans="3:7" s="10" customFormat="1" x14ac:dyDescent="0.25">
      <c r="C33" s="75"/>
      <c r="D33" s="75"/>
      <c r="F33" s="75" t="s">
        <v>25</v>
      </c>
      <c r="G33" s="75">
        <f>G31*80%</f>
        <v>2578400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2024-04-12T09:25:10Z</dcterms:modified>
</cp:coreProperties>
</file>