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easurement" sheetId="3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I17" i="38"/>
  <c r="I16"/>
  <c r="I15"/>
  <c r="I14"/>
  <c r="I13"/>
  <c r="H19" i="23"/>
  <c r="H18"/>
  <c r="H17"/>
  <c r="E17" i="25"/>
  <c r="I5" i="38"/>
  <c r="I6"/>
  <c r="I7"/>
  <c r="I8"/>
  <c r="I9"/>
  <c r="I10"/>
  <c r="I11"/>
  <c r="I12"/>
  <c r="I4"/>
  <c r="P10" i="4"/>
  <c r="Q10" s="1"/>
  <c r="B10" s="1"/>
  <c r="J10"/>
  <c r="I10"/>
  <c r="E10"/>
  <c r="A10"/>
  <c r="P9"/>
  <c r="Q9" s="1"/>
  <c r="B9" s="1"/>
  <c r="J9"/>
  <c r="I9"/>
  <c r="E9"/>
  <c r="A9"/>
  <c r="F5" l="1"/>
  <c r="C5"/>
  <c r="C4"/>
  <c r="F4"/>
  <c r="F8"/>
  <c r="C8"/>
  <c r="F3"/>
  <c r="C3"/>
  <c r="F7"/>
  <c r="C7"/>
  <c r="F2"/>
  <c r="C2"/>
  <c r="F6"/>
  <c r="C6"/>
  <c r="C10"/>
  <c r="D10" s="1"/>
  <c r="F10"/>
  <c r="C9"/>
  <c r="D9" s="1"/>
  <c r="H9" s="1"/>
  <c r="F9"/>
  <c r="G10"/>
  <c r="H10"/>
  <c r="G2" l="1"/>
  <c r="D2"/>
  <c r="H2" s="1"/>
  <c r="G3"/>
  <c r="D3"/>
  <c r="H3" s="1"/>
  <c r="G6"/>
  <c r="D6"/>
  <c r="H6" s="1"/>
  <c r="D7"/>
  <c r="H7" s="1"/>
  <c r="G7"/>
  <c r="D8"/>
  <c r="H8" s="1"/>
  <c r="G8"/>
  <c r="D5"/>
  <c r="H5" s="1"/>
  <c r="G5"/>
  <c r="D4"/>
  <c r="H4" s="1"/>
  <c r="G4"/>
  <c r="I23" i="38"/>
  <c r="G9" i="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<sst xmlns="http://schemas.openxmlformats.org/spreadsheetml/2006/main" count="147" uniqueCount="106">
  <si>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</si>
  <si>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</si>
  <si>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</si>
  <si>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</si>
  <si>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</si>
  <si>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</si>
  <si>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</si>
  <si>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</si>
  <si>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</si>
  <si>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</si>
  <si>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</si>
  <si>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</si>
  <si>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</si>
  <si>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</si>
  <si>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</si>
  <si>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</si>
  <si>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</si>
  <si>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</si>
  <si>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</si>
  <si>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</si>
  <si>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</si>
  <si>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</si>
  <si>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</si>
  <si>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</si>
  <si>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</si>
  <si>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</si>
  <si>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</si>
  <si>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</si>
  <si>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</si>
  <si>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</si>
  <si>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</si>
  <si>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</si>
  <si>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</si>
  <si>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</si>
  <si>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</si>
  <si>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</si>
  <si>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</si>
  <si>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</si>
  <si>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</si>
  <si>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</si>
  <si>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</si>
  <si>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</si>
  <si>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</si>
  <si>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</si>
  <si>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</si>
  <si>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</si>
  <si>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</si>
  <si>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</si>
  <si>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</si>
  <si>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</si>
  <si>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</si>
  <si>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</si>
  <si>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</si>
  <si>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</si>
  <si>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</si>
  <si>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</si>
  <si>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</si>
  <si>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</si>
  <si>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</si>
  <si>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</si>
  <si>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</si>
  <si>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</si>
  <si>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</si>
  <si>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</si>
  <si>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</si>
  <si>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</si>
  <si>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</si>
  <si>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</si>
  <si>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</si>
  <si>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</si>
  <si>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</si>
  <si>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</si>
  <si>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</si>
  <si>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</si>
  <si>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</si>
  <si>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</si>
  <si>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</si>
  <si>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</si>
  <si>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</si>
  <si>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</si>
  <si>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</si>
  <si>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</si>
  <si>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</si>
  <si>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</si>
  <si>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</si>
  <si>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</si>
  <si>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</si>
  <si>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</si>
  <si>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</si>
  <si>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</si>
  <si>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</si>
  <si>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</si>
  <si>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</si>
  <si>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</si>
  <si>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</si>
  <si>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</si>
  <si>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</si>
  <si>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</si>
  <si>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</si>
  <si>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bed</t>
  </si>
  <si>
    <t>kitchen</t>
  </si>
  <si>
    <t>Dinning</t>
  </si>
  <si>
    <t>Tiolet</t>
  </si>
  <si>
    <t>balcony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</si>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</sst>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85725</xdr:rowOff>
    </xdr:from>
    <xdr:to>
      <xdr:col>10</xdr:col>
      <xdr:colOff>85725</xdr:colOff>
      <xdr:row>21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276225"/>
          <a:ext cx="5724525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56322</xdr:colOff>
      <xdr:row>5</xdr:row>
      <xdr:rowOff>45554</xdr:rowOff>
    </xdr:from>
    <xdr:to>
      <xdr:col>13</xdr:col>
      <xdr:colOff>294447</xdr:colOff>
      <xdr:row>28</xdr:row>
      <xdr:rowOff>112229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7974" y="998054"/>
          <a:ext cx="5754343" cy="4448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41305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39270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39270</v>
      </c>
      <c r="D5" s="56" t="s">
        <v>61</v>
      </c>
      <c r="E5" s="57">
        <f>ROUND(C5/10.764,0)</f>
        <v>3648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24520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21823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36573</v>
      </c>
      <c r="D10" s="56" t="s">
        <v>61</v>
      </c>
      <c r="E10" s="57">
        <f>ROUND(C10/10.764,0)</f>
        <v>3398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1300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4417400</v>
      </c>
      <c r="D17" s="71"/>
      <c r="E17" s="71">
        <f>C16*2000</f>
        <v>2600000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A18" sqref="A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4800</v>
      </c>
      <c r="D3" s="20" t="s">
        <v>104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f>C9-C7</f>
        <v>49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2800</v>
      </c>
      <c r="D14" s="22"/>
      <c r="F14" s="74"/>
      <c r="G14" s="74"/>
      <c r="H14">
        <v>5811000</v>
      </c>
    </row>
    <row r="15" spans="1:9">
      <c r="B15" s="18"/>
      <c r="C15" s="19"/>
      <c r="D15" s="22"/>
      <c r="F15" s="74"/>
      <c r="G15" s="74"/>
      <c r="H15">
        <v>200000</v>
      </c>
    </row>
    <row r="16" spans="1:9">
      <c r="A16" s="27" t="s">
        <v>23</v>
      </c>
      <c r="B16" s="28"/>
      <c r="C16" s="20">
        <f>C14+C13</f>
        <v>4470</v>
      </c>
      <c r="D16" s="20"/>
      <c r="E16" s="60"/>
      <c r="F16" s="74"/>
      <c r="G16" s="74"/>
      <c r="H16">
        <v>200000</v>
      </c>
    </row>
    <row r="17" spans="1:8">
      <c r="B17" s="23"/>
      <c r="C17" s="24"/>
      <c r="D17" s="24"/>
      <c r="F17" s="74"/>
      <c r="G17" s="74" t="s">
        <v>68</v>
      </c>
      <c r="H17">
        <f>H14+H15+H16</f>
        <v>6211000</v>
      </c>
    </row>
    <row r="18" spans="1:8" ht="16.5">
      <c r="A18" s="27" t="s">
        <v>105</v>
      </c>
      <c r="B18" s="7"/>
      <c r="C18" s="72">
        <v>1300</v>
      </c>
      <c r="D18" s="72"/>
      <c r="E18" s="73"/>
      <c r="F18" s="74"/>
      <c r="G18" s="74" t="s">
        <v>24</v>
      </c>
      <c r="H18">
        <f>H17*95%</f>
        <v>5900450</v>
      </c>
    </row>
    <row r="19" spans="1:8">
      <c r="A19" s="15"/>
      <c r="B19" s="6"/>
      <c r="C19" s="29">
        <f>C18*C16</f>
        <v>5811000</v>
      </c>
      <c r="D19" s="74" t="s">
        <v>68</v>
      </c>
      <c r="E19" s="29"/>
      <c r="F19" s="74" t="s">
        <v>68</v>
      </c>
      <c r="G19" s="74" t="s">
        <v>25</v>
      </c>
      <c r="H19">
        <f>H17*80%</f>
        <v>4968800</v>
      </c>
    </row>
    <row r="20" spans="1:8">
      <c r="A20" s="15"/>
      <c r="B20">
        <f>C20*80%</f>
        <v>4416360</v>
      </c>
      <c r="C20" s="30">
        <f>C19*95%</f>
        <v>5520450</v>
      </c>
      <c r="D20" s="74" t="s">
        <v>24</v>
      </c>
      <c r="E20" s="30">
        <f>C20*90%</f>
        <v>4968405</v>
      </c>
      <c r="F20" s="74" t="s">
        <v>24</v>
      </c>
      <c r="G20" s="74"/>
    </row>
    <row r="21" spans="1:8">
      <c r="A21" s="15"/>
      <c r="C21" s="30">
        <f>C19*80%</f>
        <v>4648800</v>
      </c>
      <c r="D21" s="74" t="s">
        <v>25</v>
      </c>
      <c r="E21" s="30"/>
      <c r="F21" s="74" t="s">
        <v>25</v>
      </c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2600000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12106.25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713.33333333333337</v>
      </c>
      <c r="C2" s="4">
        <f t="shared" ref="C2:C8" si="2">B2*1.2</f>
        <v>856</v>
      </c>
      <c r="D2" s="4">
        <f t="shared" ref="D2:D8" si="3">C2*1.2</f>
        <v>1027.2</v>
      </c>
      <c r="E2" s="5">
        <f t="shared" ref="E2:E8" si="4">R2</f>
        <v>3900000</v>
      </c>
      <c r="F2" s="4">
        <f t="shared" ref="F2:F8" si="5">ROUND((E2/B2),0)</f>
        <v>5467</v>
      </c>
      <c r="G2" s="4">
        <f t="shared" ref="G2:G8" si="6">ROUND((E2/C2),0)</f>
        <v>4556</v>
      </c>
      <c r="H2" s="4">
        <f t="shared" ref="H2:H8" si="7">ROUND((E2/D2),0)</f>
        <v>3797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v>856</v>
      </c>
      <c r="Q2" s="71">
        <f t="shared" ref="Q2:Q8" si="10">P2/1.2</f>
        <v>713.33333333333337</v>
      </c>
      <c r="R2" s="2">
        <v>3900000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607.63888888888903</v>
      </c>
      <c r="C3" s="4">
        <f t="shared" si="2"/>
        <v>729.16666666666686</v>
      </c>
      <c r="D3" s="4">
        <f t="shared" si="3"/>
        <v>875.00000000000023</v>
      </c>
      <c r="E3" s="5">
        <f t="shared" si="4"/>
        <v>3500000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875</v>
      </c>
      <c r="P3" s="71">
        <f t="shared" ref="P3:P4" si="11">O3/1.2</f>
        <v>729.16666666666674</v>
      </c>
      <c r="Q3" s="71">
        <f t="shared" si="10"/>
        <v>607.63888888888903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" si="12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ref="A2:A10" si="13">N9</f>
        <v>0</v>
      </c>
      <c r="B9" s="4">
        <f t="shared" ref="B2:B10" si="14">Q9</f>
        <v>0</v>
      </c>
      <c r="C9" s="4">
        <f t="shared" ref="C2:C10" si="15">B9*1.2</f>
        <v>0</v>
      </c>
      <c r="D9" s="4">
        <f t="shared" ref="D2:D10" si="16">C9*1.2</f>
        <v>0</v>
      </c>
      <c r="E9" s="5">
        <f t="shared" ref="E2:E10" si="17">R9</f>
        <v>0</v>
      </c>
      <c r="F9" s="4" t="e">
        <f t="shared" ref="F2:F10" si="18">ROUND((E9/B9),0)</f>
        <v>#DIV/0!</v>
      </c>
      <c r="G9" s="4" t="e">
        <f t="shared" ref="G2:G10" si="19">ROUND((E9/C9),0)</f>
        <v>#DIV/0!</v>
      </c>
      <c r="H9" s="4" t="e">
        <f t="shared" ref="H2:H10" si="20">ROUND((E9/D9),0)</f>
        <v>#DIV/0!</v>
      </c>
      <c r="I9" s="4">
        <f t="shared" ref="I2:I10" si="21">T9</f>
        <v>0</v>
      </c>
      <c r="J9" s="4">
        <f t="shared" ref="J2:J10" si="22">U9</f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ref="Q2:Q10" si="23">P9/1.2</f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ref="A11:A13" si="24">N11</f>
        <v>0</v>
      </c>
      <c r="B11" s="4">
        <f t="shared" ref="B11:B13" si="25">Q11</f>
        <v>0</v>
      </c>
      <c r="C11" s="4">
        <f t="shared" ref="C11:C13" si="26">B11*1.2</f>
        <v>0</v>
      </c>
      <c r="D11" s="4">
        <f t="shared" ref="D11:D13" si="27">C11*1.2</f>
        <v>0</v>
      </c>
      <c r="E11" s="5">
        <f t="shared" ref="E11:E13" si="28">R11</f>
        <v>0</v>
      </c>
      <c r="F11" s="4" t="e">
        <f t="shared" ref="F11:F13" si="29">ROUND((E11/B11),0)</f>
        <v>#DIV/0!</v>
      </c>
      <c r="G11" s="4" t="e">
        <f t="shared" ref="G11:G13" si="30">ROUND((E11/C11),0)</f>
        <v>#DIV/0!</v>
      </c>
      <c r="H11" s="4" t="e">
        <f t="shared" ref="H11:H13" si="31">ROUND((E11/D11),0)</f>
        <v>#DIV/0!</v>
      </c>
      <c r="I11" s="4">
        <f t="shared" ref="I11:I13" si="32">T11</f>
        <v>0</v>
      </c>
      <c r="J11" s="4">
        <f t="shared" ref="J11:J13" si="33">U11</f>
        <v>0</v>
      </c>
      <c r="K11" s="71"/>
      <c r="L11" s="71"/>
      <c r="M11" s="71"/>
      <c r="N11" s="71"/>
      <c r="O11" s="71">
        <v>0</v>
      </c>
      <c r="P11" s="71">
        <f t="shared" ref="P11" si="34">O11/1.2</f>
        <v>0</v>
      </c>
      <c r="Q11" s="71">
        <f t="shared" ref="Q11:Q13" si="35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6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6" sqref="G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E6" zoomScale="115" zoomScaleNormal="115" workbookViewId="0">
      <selection activeCell="J14" sqref="J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4:I23"/>
  <sheetViews>
    <sheetView workbookViewId="0">
      <selection activeCell="F7" sqref="F7"/>
    </sheetView>
  </sheetViews>
  <sheetFormatPr defaultRowHeight="15"/>
  <sheetData>
    <row r="4" spans="6:9">
      <c r="F4" s="71" t="s">
        <v>98</v>
      </c>
      <c r="G4">
        <v>15.3</v>
      </c>
      <c r="H4">
        <v>14.4</v>
      </c>
      <c r="I4">
        <f>G4*H4</f>
        <v>220.32000000000002</v>
      </c>
    </row>
    <row r="5" spans="6:9">
      <c r="F5" s="71" t="s">
        <v>99</v>
      </c>
      <c r="G5">
        <v>11.1</v>
      </c>
      <c r="H5">
        <v>12</v>
      </c>
      <c r="I5" s="71">
        <f t="shared" ref="I5:I15" si="0">G5*H5</f>
        <v>133.19999999999999</v>
      </c>
    </row>
    <row r="6" spans="6:9">
      <c r="F6" s="71" t="s">
        <v>99</v>
      </c>
      <c r="G6">
        <v>11.1</v>
      </c>
      <c r="H6">
        <v>12.8</v>
      </c>
      <c r="I6" s="71">
        <f t="shared" si="0"/>
        <v>142.08000000000001</v>
      </c>
    </row>
    <row r="7" spans="6:9">
      <c r="F7" s="71" t="s">
        <v>99</v>
      </c>
      <c r="G7">
        <v>12.5</v>
      </c>
      <c r="H7">
        <v>10.1</v>
      </c>
      <c r="I7" s="71">
        <f t="shared" si="0"/>
        <v>126.25</v>
      </c>
    </row>
    <row r="8" spans="6:9">
      <c r="F8" s="71" t="s">
        <v>100</v>
      </c>
      <c r="G8">
        <v>8.1</v>
      </c>
      <c r="H8">
        <v>18.8</v>
      </c>
      <c r="I8" s="71">
        <f t="shared" si="0"/>
        <v>152.28</v>
      </c>
    </row>
    <row r="9" spans="6:9">
      <c r="F9" s="71" t="s">
        <v>101</v>
      </c>
      <c r="G9">
        <v>4.8</v>
      </c>
      <c r="H9">
        <v>8.1</v>
      </c>
      <c r="I9" s="71">
        <f t="shared" si="0"/>
        <v>38.879999999999995</v>
      </c>
    </row>
    <row r="10" spans="6:9">
      <c r="F10" s="71" t="s">
        <v>102</v>
      </c>
      <c r="G10">
        <v>11.1</v>
      </c>
      <c r="H10">
        <v>4.2</v>
      </c>
      <c r="I10" s="71">
        <f t="shared" si="0"/>
        <v>46.62</v>
      </c>
    </row>
    <row r="11" spans="6:9">
      <c r="F11" s="71" t="s">
        <v>102</v>
      </c>
      <c r="G11">
        <v>5</v>
      </c>
      <c r="H11">
        <v>5.2</v>
      </c>
      <c r="I11" s="71">
        <f t="shared" si="0"/>
        <v>26</v>
      </c>
    </row>
    <row r="12" spans="6:9">
      <c r="F12" s="71" t="s">
        <v>102</v>
      </c>
      <c r="G12">
        <v>5.2</v>
      </c>
      <c r="H12">
        <v>6.1</v>
      </c>
      <c r="I12" s="71">
        <f t="shared" si="0"/>
        <v>31.72</v>
      </c>
    </row>
    <row r="13" spans="6:9">
      <c r="F13" s="71"/>
      <c r="I13" s="71">
        <f>SUM(I4:I12)</f>
        <v>917.35</v>
      </c>
    </row>
    <row r="14" spans="6:9">
      <c r="F14" s="71" t="s">
        <v>103</v>
      </c>
      <c r="G14" s="71">
        <v>4.0999999999999996</v>
      </c>
      <c r="H14" s="71">
        <v>15.3</v>
      </c>
      <c r="I14" s="71">
        <f>G14*H14</f>
        <v>62.73</v>
      </c>
    </row>
    <row r="15" spans="6:9">
      <c r="F15" s="71" t="s">
        <v>103</v>
      </c>
      <c r="G15" s="71">
        <v>4.0999999999999996</v>
      </c>
      <c r="H15" s="71">
        <v>10.8</v>
      </c>
      <c r="I15" s="71">
        <f t="shared" ref="I15" si="1">G15*H15</f>
        <v>44.28</v>
      </c>
    </row>
    <row r="16" spans="6:9">
      <c r="I16">
        <f>SUM(I14:I15)</f>
        <v>107.00999999999999</v>
      </c>
    </row>
    <row r="17" spans="6:9">
      <c r="F17" s="71"/>
      <c r="I17">
        <f>I13+I16</f>
        <v>1024.3600000000001</v>
      </c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  <row r="23" spans="6:9">
      <c r="I23">
        <f>I16+I21</f>
        <v>107.00999999999999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2024-04-11T10:32:29Z</dcterms:modified>
</cp:coreProperties>
</file>