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JIVITA KHAIRE - SBI\"/>
    </mc:Choice>
  </mc:AlternateContent>
  <xr:revisionPtr revIDLastSave="0" documentId="13_ncr:1_{704233D8-C29B-4531-92A8-C8C029097FD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<sst xmlns="http://schemas.openxmlformats.org/spreadsheetml/2006/main" count="49" uniqueCount="43">
  <si>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</si>
  <si>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</si>
  <si>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</si>
  <si>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</si>
  <si>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</si>
  <si>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</si>
  <si>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</si>
  <si>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</si>
  <si>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</si>
  <si>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</si>
  <si>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</si>
  <si>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</si>
  <si>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</si>
  <si>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</si>
  <si>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</si>
  <si>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</si>
  <si>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</si>
  <si>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</si>
  <si>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</si>
  <si>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</si>
  <si>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</si>
  <si>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</si>
  <si>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</si>
  <si>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</si>
  <si>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</si>
  <si>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</si>
  <si>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</si>
  <si>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</si>
  <si>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</si>
  <si>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</si>
  <si>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</si>
  <si>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</si>
  <si>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</si>
  <si>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</si>
  <si>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</si>
  <si>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</si>
  <si>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</si>
  <si>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</si>
  <si>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</si>
  <si>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</si>
  <si>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JIVITA KHAIRE</t>
  </si>
  <si>
    <t>As per OC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</si>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</sst>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8CCEB7-DB1C-4636-9939-750E9CF72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153612</xdr:colOff>
      <xdr:row>50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B52D51-0BB6-4AA8-856E-E76B10CFE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88012" cy="8526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48823</xdr:colOff>
      <xdr:row>46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1E5597-9D92-4461-B645-093DE90C0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83223" cy="8573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43</xdr:row>
      <xdr:rowOff>163018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265762-CA08-4521-B6E6-77866001A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830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43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5388A0-0A9A-45D6-B64E-98846CCD5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70399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38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55FF63-93F0-4C38-8870-90C75CA40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72971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37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7D565F-83A6-4071-AEDD-396C7E0E7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8875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36</xdr:row>
      <xdr:rowOff>181931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BF44B7-3C3B-4B36-A577-B82E85DDA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68494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39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82C3E2-8F65-4FD0-8CE5-02F12F36E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268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X45" sqref="X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523</v>
      </c>
      <c r="C3" s="4">
        <f>B3*1.2</f>
        <v>627.6</v>
      </c>
      <c r="D3" s="4">
        <f t="shared" ref="D3:D14" si="2">C3*1.2</f>
        <v>753.12</v>
      </c>
      <c r="E3" s="5">
        <f t="shared" ref="E3:E14" si="3">R3</f>
        <v>3350000</v>
      </c>
      <c r="F3" s="9">
        <f t="shared" ref="F3:F14" si="4">ROUND((E3/B3),0)</f>
        <v>6405</v>
      </c>
      <c r="G3" s="9">
        <f t="shared" ref="G3:G14" si="5">ROUND((E3/C3),0)</f>
        <v>5338</v>
      </c>
      <c r="H3" s="9">
        <f t="shared" ref="H3:H14" si="6">ROUND((E3/D3),0)</f>
        <v>4448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523</v>
      </c>
      <c r="R3" s="2">
        <v>3350000</v>
      </c>
    </row>
    <row r="4" spans="1:20" x14ac:dyDescent="0.25">
      <c r="A4" s="4">
        <f t="shared" ref="A4:A9" si="9">N4</f>
        <v>0</v>
      </c>
      <c r="B4" s="4">
        <f t="shared" ref="B4:B9" si="10">Q4</f>
        <v>549</v>
      </c>
      <c r="C4" s="4">
        <f t="shared" ref="C4:C9" si="11">B4*1.2</f>
        <v>658.8</v>
      </c>
      <c r="D4" s="4">
        <f t="shared" ref="D4:D9" si="12">C4*1.2</f>
        <v>790.56</v>
      </c>
      <c r="E4" s="5">
        <f t="shared" ref="E4:E9" si="13">R4</f>
        <v>2800000</v>
      </c>
      <c r="F4" s="9">
        <f t="shared" ref="F4:F9" si="14">ROUND((E4/B4),0)</f>
        <v>5100</v>
      </c>
      <c r="G4" s="9">
        <f t="shared" ref="G4:G9" si="15">ROUND((E4/C4),0)</f>
        <v>4250</v>
      </c>
      <c r="H4" s="9">
        <f t="shared" ref="H4:H9" si="16">ROUND((E4/D4),0)</f>
        <v>3542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549</v>
      </c>
      <c r="R4" s="2">
        <v>2800000</v>
      </c>
    </row>
    <row r="5" spans="1:20" s="44" customFormat="1" x14ac:dyDescent="0.25">
      <c r="A5" s="45">
        <f t="shared" si="9"/>
        <v>0</v>
      </c>
      <c r="B5" s="45">
        <f t="shared" si="10"/>
        <v>371</v>
      </c>
      <c r="C5" s="45">
        <f t="shared" si="11"/>
        <v>445.2</v>
      </c>
      <c r="D5" s="45">
        <f t="shared" si="12"/>
        <v>534.24</v>
      </c>
      <c r="E5" s="46">
        <f t="shared" si="13"/>
        <v>2200000</v>
      </c>
      <c r="F5" s="45">
        <f t="shared" si="14"/>
        <v>5930</v>
      </c>
      <c r="G5" s="45">
        <f t="shared" si="15"/>
        <v>4942</v>
      </c>
      <c r="H5" s="45">
        <f t="shared" si="16"/>
        <v>4118</v>
      </c>
      <c r="I5" s="45" t="e">
        <f>#REF!</f>
        <v>#REF!</v>
      </c>
      <c r="J5" s="45">
        <f t="shared" si="17"/>
        <v>0</v>
      </c>
      <c r="O5" s="44">
        <v>0</v>
      </c>
      <c r="P5" s="44">
        <f t="shared" si="18"/>
        <v>0</v>
      </c>
      <c r="Q5" s="44">
        <v>371</v>
      </c>
      <c r="R5" s="47">
        <v>2200000</v>
      </c>
    </row>
    <row r="6" spans="1:20" x14ac:dyDescent="0.25">
      <c r="A6" s="4">
        <f t="shared" si="9"/>
        <v>0</v>
      </c>
      <c r="B6" s="4">
        <f t="shared" si="10"/>
        <v>425</v>
      </c>
      <c r="C6" s="4">
        <f t="shared" si="11"/>
        <v>510</v>
      </c>
      <c r="D6" s="4">
        <f t="shared" si="12"/>
        <v>612</v>
      </c>
      <c r="E6" s="5">
        <f t="shared" si="13"/>
        <v>2000000</v>
      </c>
      <c r="F6" s="9">
        <f t="shared" si="14"/>
        <v>4706</v>
      </c>
      <c r="G6" s="9">
        <f t="shared" si="15"/>
        <v>3922</v>
      </c>
      <c r="H6" s="9">
        <f t="shared" si="16"/>
        <v>3268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425</v>
      </c>
      <c r="R6" s="2">
        <v>2000000</v>
      </c>
    </row>
    <row r="7" spans="1:20" x14ac:dyDescent="0.25">
      <c r="A7" s="4">
        <f t="shared" si="9"/>
        <v>0</v>
      </c>
      <c r="B7" s="4">
        <f t="shared" si="10"/>
        <v>392</v>
      </c>
      <c r="C7" s="4">
        <f t="shared" si="11"/>
        <v>470.4</v>
      </c>
      <c r="D7" s="4">
        <f t="shared" si="12"/>
        <v>564.4799999999999</v>
      </c>
      <c r="E7" s="5">
        <f t="shared" si="13"/>
        <v>2500000</v>
      </c>
      <c r="F7" s="9">
        <f t="shared" si="14"/>
        <v>6378</v>
      </c>
      <c r="G7" s="9">
        <f t="shared" si="15"/>
        <v>5315</v>
      </c>
      <c r="H7" s="9">
        <f t="shared" si="16"/>
        <v>4429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392</v>
      </c>
      <c r="R7" s="2">
        <v>2500000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4" customFormat="1" x14ac:dyDescent="0.25">
      <c r="A16" s="45">
        <f t="shared" ref="A16:A28" si="32">N16</f>
        <v>0</v>
      </c>
      <c r="B16" s="45">
        <f t="shared" ref="B16:B28" si="33">Q16</f>
        <v>525</v>
      </c>
      <c r="C16" s="45">
        <f>B16*1.2</f>
        <v>630</v>
      </c>
      <c r="D16" s="45">
        <f t="shared" ref="D16:D28" si="34">C16*1.2</f>
        <v>756</v>
      </c>
      <c r="E16" s="46">
        <f t="shared" ref="E16:E28" si="35">R16</f>
        <v>3500000</v>
      </c>
      <c r="F16" s="45">
        <f t="shared" ref="F16:F28" si="36">ROUND((E16/B16),0)</f>
        <v>6667</v>
      </c>
      <c r="G16" s="45">
        <f t="shared" ref="G16:G28" si="37">ROUND((E16/C16),0)</f>
        <v>5556</v>
      </c>
      <c r="H16" s="45">
        <f t="shared" ref="H16:H28" si="38">ROUND((E16/D16),0)</f>
        <v>4630</v>
      </c>
      <c r="I16" s="45" t="e">
        <f>#REF!</f>
        <v>#REF!</v>
      </c>
      <c r="J16" s="45">
        <f t="shared" ref="J16:J28" si="39">S16</f>
        <v>0</v>
      </c>
      <c r="O16" s="44">
        <v>0</v>
      </c>
      <c r="P16" s="44">
        <v>630</v>
      </c>
      <c r="Q16" s="44">
        <f t="shared" ref="P16:Q28" si="40">P16/1.2</f>
        <v>525</v>
      </c>
      <c r="R16" s="47">
        <v>3500000</v>
      </c>
    </row>
    <row r="17" spans="1:24" x14ac:dyDescent="0.25">
      <c r="A17" s="4">
        <f t="shared" si="32"/>
        <v>0</v>
      </c>
      <c r="B17" s="4">
        <f t="shared" si="33"/>
        <v>406.66666666666669</v>
      </c>
      <c r="C17" s="4">
        <f t="shared" ref="C17:C28" si="41">B17*1.2</f>
        <v>488</v>
      </c>
      <c r="D17" s="4">
        <f t="shared" si="34"/>
        <v>585.6</v>
      </c>
      <c r="E17" s="5">
        <f t="shared" si="35"/>
        <v>2500000</v>
      </c>
      <c r="F17" s="9">
        <f t="shared" si="36"/>
        <v>6148</v>
      </c>
      <c r="G17" s="9">
        <f t="shared" si="37"/>
        <v>5123</v>
      </c>
      <c r="H17" s="9">
        <f t="shared" si="38"/>
        <v>4269</v>
      </c>
      <c r="I17" s="4" t="e">
        <f>#REF!</f>
        <v>#REF!</v>
      </c>
      <c r="J17" s="4">
        <f t="shared" si="39"/>
        <v>0</v>
      </c>
      <c r="O17">
        <v>0</v>
      </c>
      <c r="P17">
        <v>488</v>
      </c>
      <c r="Q17">
        <f t="shared" si="40"/>
        <v>406.66666666666669</v>
      </c>
      <c r="R17" s="2">
        <v>2500000</v>
      </c>
    </row>
    <row r="18" spans="1:24" s="44" customFormat="1" x14ac:dyDescent="0.25">
      <c r="A18" s="45">
        <f t="shared" si="32"/>
        <v>0</v>
      </c>
      <c r="B18" s="45">
        <f t="shared" si="33"/>
        <v>561</v>
      </c>
      <c r="C18" s="45">
        <f t="shared" si="41"/>
        <v>673.19999999999993</v>
      </c>
      <c r="D18" s="45">
        <f t="shared" si="34"/>
        <v>807.83999999999992</v>
      </c>
      <c r="E18" s="46">
        <f t="shared" si="35"/>
        <v>4000000</v>
      </c>
      <c r="F18" s="45">
        <f t="shared" si="36"/>
        <v>7130</v>
      </c>
      <c r="G18" s="45">
        <f t="shared" si="37"/>
        <v>5942</v>
      </c>
      <c r="H18" s="45">
        <f t="shared" si="38"/>
        <v>4951</v>
      </c>
      <c r="I18" s="45" t="e">
        <f>#REF!</f>
        <v>#REF!</v>
      </c>
      <c r="J18" s="45">
        <f t="shared" si="39"/>
        <v>0</v>
      </c>
      <c r="O18" s="44">
        <v>0</v>
      </c>
      <c r="P18" s="44">
        <f t="shared" si="40"/>
        <v>0</v>
      </c>
      <c r="Q18" s="44">
        <v>561</v>
      </c>
      <c r="R18" s="47">
        <v>4000000</v>
      </c>
    </row>
    <row r="19" spans="1:24" x14ac:dyDescent="0.25">
      <c r="A19" s="4">
        <f t="shared" si="32"/>
        <v>0</v>
      </c>
      <c r="B19" s="4">
        <f t="shared" si="33"/>
        <v>450</v>
      </c>
      <c r="C19" s="4">
        <f t="shared" si="41"/>
        <v>540</v>
      </c>
      <c r="D19" s="4">
        <f t="shared" si="34"/>
        <v>648</v>
      </c>
      <c r="E19" s="5">
        <f t="shared" si="35"/>
        <v>2500000</v>
      </c>
      <c r="F19" s="9">
        <f t="shared" si="36"/>
        <v>5556</v>
      </c>
      <c r="G19" s="9">
        <f t="shared" si="37"/>
        <v>4630</v>
      </c>
      <c r="H19" s="9">
        <f t="shared" si="38"/>
        <v>3858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450</v>
      </c>
      <c r="R19" s="2">
        <v>2500000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6000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3500</v>
      </c>
      <c r="X31" s="22"/>
    </row>
    <row r="32" spans="1:24" ht="15.75" x14ac:dyDescent="0.25">
      <c r="E32" t="s">
        <v>42</v>
      </c>
      <c r="F32" s="7">
        <v>549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11</v>
      </c>
      <c r="X33" s="25">
        <v>2024</v>
      </c>
    </row>
    <row r="34" spans="6:25" ht="15.75" x14ac:dyDescent="0.25">
      <c r="S34" s="10"/>
      <c r="T34" s="10"/>
      <c r="U34" s="17" t="s">
        <v>18</v>
      </c>
      <c r="V34" s="23"/>
      <c r="W34" s="24">
        <f>W35-W33</f>
        <v>49</v>
      </c>
      <c r="X34" s="24">
        <v>2013</v>
      </c>
      <c r="Y34" t="s">
        <v>41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F36" s="44"/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16.5</v>
      </c>
      <c r="X36" s="24"/>
    </row>
    <row r="37" spans="6:25" ht="15.75" x14ac:dyDescent="0.25">
      <c r="U37" s="17"/>
      <c r="V37" s="26"/>
      <c r="W37" s="27">
        <f>W36%</f>
        <v>0.16500000000000001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412.5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2087.5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3500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5587.5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549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3067537.5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W45*0.9</f>
        <v>2760783.75</v>
      </c>
      <c r="X46" s="35"/>
    </row>
    <row r="47" spans="6:25" ht="15.75" x14ac:dyDescent="0.25">
      <c r="S47" s="10"/>
      <c r="T47" s="10"/>
      <c r="U47" s="17" t="s">
        <v>26</v>
      </c>
      <c r="V47" s="23"/>
      <c r="W47" s="34">
        <f>W45*0.8</f>
        <v>2454030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1372500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6390.703125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22" sqref="Q2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7" sqref="R1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2024-04-12T11:01:42Z</dcterms:modified>
</cp:coreProperties>
</file>