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AMOL SHAHAJI GHADGE - SBI\"/>
    </mc:Choice>
  </mc:AlternateContent>
  <xr:revisionPtr revIDLastSave="0" documentId="13_ncr:1_{D87B2EBA-5F0B-465F-BFBE-5D9704EA978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E34" i="4" l="1"/>
  <c r="N39" i="24" l="1"/>
  <c r="O37" i="23"/>
  <c r="E33" i="4" l="1"/>
  <c r="E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7" i="4" l="1"/>
  <c r="W46" i="4"/>
  <c r="X45" i="4"/>
  <c r="W51" i="4"/>
  <c r="S41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<sst xmlns="http://schemas.openxmlformats.org/spreadsheetml/2006/main" count="52" uniqueCount="46">
  <si>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</si>
  <si>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</si>
  <si>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</si>
  <si>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</si>
  <si>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</si>
  <si>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</si>
  <si>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</si>
  <si>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</si>
  <si>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</si>
  <si>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</si>
  <si>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</si>
  <si>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</si>
  <si>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</si>
  <si>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</si>
  <si>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</si>
  <si>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</si>
  <si>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</si>
  <si>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</si>
  <si>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</si>
  <si>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</si>
  <si>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</si>
  <si>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</si>
  <si>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</si>
  <si>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</si>
  <si>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</si>
  <si>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</si>
  <si>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</si>
  <si>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</si>
  <si>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</si>
  <si>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</si>
  <si>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</si>
  <si>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</si>
  <si>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</si>
  <si>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</si>
  <si>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</si>
  <si>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</si>
  <si>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</si>
  <si>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</si>
  <si>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</si>
  <si>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</si>
  <si>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Approx</t>
  </si>
  <si>
    <t>Approved plan - Page No. 43</t>
  </si>
  <si>
    <t>Built up</t>
  </si>
  <si>
    <t>Agree CA</t>
  </si>
  <si>
    <t>As per Rera</t>
  </si>
  <si>
    <t>State Bank Of India ( RACPC Belapur ) - AMOL SHAHAJI GHADGE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</si>
</sst>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573064</xdr:colOff>
      <xdr:row>0</xdr:row>
      <xdr:rowOff>152400</xdr:rowOff>
    </xdr:from>
    <xdr:to>
      <xdr:col>14</xdr:col>
      <xdr:colOff>142875</xdr:colOff>
      <xdr:row>29</xdr:row>
      <xdr:rowOff>96481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A5BC0-166F-4450-A0D9-3F5AEE06D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8119"/>
        <a:stretch/>
      </xdr:blipFill>
      <xdr:spPr>
        <a:xfrm>
          <a:off x="1792264" y="152400"/>
          <a:ext cx="6885011" cy="54685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</xdr:row>
      <xdr:rowOff>152400</xdr:rowOff>
    </xdr:from>
    <xdr:to>
      <xdr:col>31</xdr:col>
      <xdr:colOff>259714</xdr:colOff>
      <xdr:row>36</xdr:row>
      <xdr:rowOff>39015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74F74-CB4D-4143-92C4-55410B98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342900"/>
          <a:ext cx="18195289" cy="65541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406570</xdr:colOff>
      <xdr:row>2</xdr:row>
      <xdr:rowOff>0</xdr:rowOff>
    </xdr:from>
    <xdr:to>
      <xdr:col>16</xdr:col>
      <xdr:colOff>371476</xdr:colOff>
      <xdr:row>38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22D17-DA95-4B3D-A125-D27790255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570" y="381000"/>
          <a:ext cx="9718506" cy="69246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76200</xdr:rowOff>
    </xdr:from>
    <xdr:to>
      <xdr:col>12</xdr:col>
      <xdr:colOff>542925</xdr:colOff>
      <xdr:row>46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4204C-FF73-4219-9A4C-901F5D54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8700"/>
          <a:ext cx="7858125" cy="7886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</xdr:row>
      <xdr:rowOff>66675</xdr:rowOff>
    </xdr:from>
    <xdr:to>
      <xdr:col>27</xdr:col>
      <xdr:colOff>533400</xdr:colOff>
      <xdr:row>40</xdr:row>
      <xdr:rowOff>85860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E7CE6-9542-487F-B945-1C1F94B55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525" y="257175"/>
          <a:ext cx="15459075" cy="74486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2</xdr:row>
      <xdr:rowOff>76200</xdr:rowOff>
    </xdr:from>
    <xdr:to>
      <xdr:col>24</xdr:col>
      <xdr:colOff>457200</xdr:colOff>
      <xdr:row>36</xdr:row>
      <xdr:rowOff>123599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52090-2E37-4EFE-8CE1-6B5A0232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457200"/>
          <a:ext cx="13858875" cy="65243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38164</xdr:colOff>
      <xdr:row>0</xdr:row>
      <xdr:rowOff>161925</xdr:rowOff>
    </xdr:from>
    <xdr:to>
      <xdr:col>26</xdr:col>
      <xdr:colOff>314325</xdr:colOff>
      <xdr:row>36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DABDA8-E437-468B-B957-85A1E9078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64" y="161925"/>
          <a:ext cx="14296961" cy="67532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2</xdr:row>
      <xdr:rowOff>47625</xdr:rowOff>
    </xdr:from>
    <xdr:to>
      <xdr:col>27</xdr:col>
      <xdr:colOff>9525</xdr:colOff>
      <xdr:row>38</xdr:row>
      <xdr:rowOff>157952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93A67C-75EE-4047-9034-1815317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5" y="428625"/>
          <a:ext cx="14801850" cy="69683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193790</xdr:colOff>
      <xdr:row>2</xdr:row>
      <xdr:rowOff>9525</xdr:rowOff>
    </xdr:from>
    <xdr:to>
      <xdr:col>27</xdr:col>
      <xdr:colOff>533400</xdr:colOff>
      <xdr:row>44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16288-DFA9-4C46-BE05-F809F99E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790" y="390525"/>
          <a:ext cx="16798810" cy="806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592334</xdr:colOff>
      <xdr:row>53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105BB-B0C9-42CD-ACE8-EC4690FA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84334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220807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1EB76-E0CF-4E91-A85E-803582EF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12807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352426</xdr:colOff>
      <xdr:row>1</xdr:row>
      <xdr:rowOff>76200</xdr:rowOff>
    </xdr:from>
    <xdr:to>
      <xdr:col>13</xdr:col>
      <xdr:colOff>143112</xdr:colOff>
      <xdr:row>32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C6F5E-22CF-4CCE-B223-1379855A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6" y="266700"/>
          <a:ext cx="7715486" cy="5600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393047</xdr:colOff>
      <xdr:row>52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E37AD-9DD1-44B5-9C56-1B14805C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1447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450205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084B6-4844-42AB-AC9D-F241365B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2860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C5E45-6AA1-4AF8-AFD5-06D86EB3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3AF41-ADE3-4F0A-935C-0882B512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83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F8EDA-37EF-476D-B1B7-12844FE0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U54" sqref="U54"/>
    </sheetView>
  </sheetViews>
  <sheetFormatPr defaultRowHeight="15" x14ac:dyDescent="0.25"/>
  <cols>
    <col min="1" max="1" width="4.28515625" customWidth="1"/>
    <col min="2" max="2" width="11.140625" bestFit="1" customWidth="1"/>
    <col min="3" max="3" width="16.28515625" customWidth="1"/>
    <col min="4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140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613.33333333333337</v>
      </c>
      <c r="C3" s="4">
        <f>B3*1.2</f>
        <v>736</v>
      </c>
      <c r="D3" s="4">
        <f t="shared" ref="D3:D14" si="2">C3*1.2</f>
        <v>883.19999999999993</v>
      </c>
      <c r="E3" s="5">
        <f t="shared" ref="E3:E14" si="3">R3</f>
        <v>13305771</v>
      </c>
      <c r="F3" s="9">
        <f t="shared" ref="F3:F14" si="4">ROUND((E3/B3),0)</f>
        <v>21694</v>
      </c>
      <c r="G3" s="9">
        <f t="shared" ref="G3:G14" si="5">ROUND((E3/C3),0)</f>
        <v>18078</v>
      </c>
      <c r="H3" s="9">
        <f t="shared" ref="H3:H14" si="6">ROUND((E3/D3),0)</f>
        <v>15065</v>
      </c>
      <c r="I3" s="4" t="e">
        <f>#REF!</f>
        <v>#REF!</v>
      </c>
      <c r="J3" s="4">
        <f t="shared" ref="J3:J14" si="7">S3</f>
        <v>0</v>
      </c>
      <c r="O3">
        <v>0</v>
      </c>
      <c r="P3">
        <v>736</v>
      </c>
      <c r="Q3">
        <f t="shared" ref="P3:Q14" si="8">P3/1.2</f>
        <v>613.33333333333337</v>
      </c>
      <c r="R3" s="2">
        <v>13305771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605.83333333333337</v>
      </c>
      <c r="C4" s="40">
        <f t="shared" ref="C4:C9" si="11">B4*1.2</f>
        <v>727</v>
      </c>
      <c r="D4" s="40">
        <f t="shared" ref="D4:D9" si="12">C4*1.2</f>
        <v>872.4</v>
      </c>
      <c r="E4" s="41">
        <f t="shared" ref="E4:E9" si="13">R4</f>
        <v>16350000</v>
      </c>
      <c r="F4" s="40">
        <f t="shared" ref="F4:F9" si="14">ROUND((E4/B4),0)</f>
        <v>26988</v>
      </c>
      <c r="G4" s="40">
        <f t="shared" ref="G4:G9" si="15">ROUND((E4/C4),0)</f>
        <v>22490</v>
      </c>
      <c r="H4" s="40">
        <f t="shared" ref="H4:H9" si="16">ROUND((E4/D4),0)</f>
        <v>18741</v>
      </c>
      <c r="I4" s="40" t="e">
        <f>#REF!</f>
        <v>#REF!</v>
      </c>
      <c r="J4" s="40">
        <f t="shared" ref="J4:J9" si="17">S4</f>
        <v>0</v>
      </c>
      <c r="O4" s="42">
        <v>0</v>
      </c>
      <c r="P4" s="42">
        <v>727</v>
      </c>
      <c r="Q4" s="42">
        <f t="shared" ref="Q4:Q9" si="18">P4/1.2</f>
        <v>605.83333333333337</v>
      </c>
      <c r="R4" s="43">
        <v>16350000</v>
      </c>
    </row>
    <row r="5" spans="1:20" s="42" customFormat="1" x14ac:dyDescent="0.25">
      <c r="A5" s="40">
        <f t="shared" si="9"/>
        <v>0</v>
      </c>
      <c r="B5" s="40">
        <f t="shared" si="10"/>
        <v>690.83333333333337</v>
      </c>
      <c r="C5" s="40">
        <f t="shared" si="11"/>
        <v>829</v>
      </c>
      <c r="D5" s="40">
        <f t="shared" si="12"/>
        <v>994.8</v>
      </c>
      <c r="E5" s="41">
        <f t="shared" si="13"/>
        <v>18000000</v>
      </c>
      <c r="F5" s="40">
        <f t="shared" si="14"/>
        <v>26055</v>
      </c>
      <c r="G5" s="40">
        <f t="shared" si="15"/>
        <v>21713</v>
      </c>
      <c r="H5" s="40">
        <f t="shared" si="16"/>
        <v>18094</v>
      </c>
      <c r="I5" s="40" t="e">
        <f>#REF!</f>
        <v>#REF!</v>
      </c>
      <c r="J5" s="40">
        <f t="shared" si="17"/>
        <v>0</v>
      </c>
      <c r="O5" s="42">
        <v>0</v>
      </c>
      <c r="P5" s="42">
        <v>829</v>
      </c>
      <c r="Q5" s="42">
        <f t="shared" si="18"/>
        <v>690.83333333333337</v>
      </c>
      <c r="R5" s="43">
        <v>18000000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40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s="42" customFormat="1" x14ac:dyDescent="0.25">
      <c r="A16" s="40">
        <f t="shared" ref="A16:A28" si="32">N16</f>
        <v>0</v>
      </c>
      <c r="B16" s="40">
        <f t="shared" ref="B16:B28" si="33">Q16</f>
        <v>471</v>
      </c>
      <c r="C16" s="40">
        <f>B16*1.2</f>
        <v>565.19999999999993</v>
      </c>
      <c r="D16" s="40">
        <f t="shared" ref="D16:D28" si="34">C16*1.2</f>
        <v>678.2399999999999</v>
      </c>
      <c r="E16" s="41">
        <f t="shared" ref="E16:E28" si="35">R16</f>
        <v>15700000</v>
      </c>
      <c r="F16" s="40">
        <f t="shared" ref="F16:F28" si="36">ROUND((E16/B16),0)</f>
        <v>33333</v>
      </c>
      <c r="G16" s="40">
        <f t="shared" ref="G16:G28" si="37">ROUND((E16/C16),0)</f>
        <v>27778</v>
      </c>
      <c r="H16" s="40">
        <f t="shared" ref="H16:H28" si="38">ROUND((E16/D16),0)</f>
        <v>23148</v>
      </c>
      <c r="I16" s="40" t="e">
        <f>#REF!</f>
        <v>#REF!</v>
      </c>
      <c r="J16" s="40">
        <f t="shared" ref="J16:J28" si="39">S16</f>
        <v>0</v>
      </c>
      <c r="O16" s="42">
        <v>0</v>
      </c>
      <c r="P16" s="42">
        <f t="shared" ref="P16:Q28" si="40">O16/1.2</f>
        <v>0</v>
      </c>
      <c r="Q16" s="42">
        <v>471</v>
      </c>
      <c r="R16" s="43">
        <v>15700000</v>
      </c>
    </row>
    <row r="17" spans="1:25" x14ac:dyDescent="0.25">
      <c r="A17" s="4">
        <f t="shared" si="32"/>
        <v>0</v>
      </c>
      <c r="B17" s="4">
        <f t="shared" si="33"/>
        <v>472</v>
      </c>
      <c r="C17" s="4">
        <f t="shared" ref="C17:C28" si="41">B17*1.2</f>
        <v>566.4</v>
      </c>
      <c r="D17" s="4">
        <f t="shared" si="34"/>
        <v>679.68</v>
      </c>
      <c r="E17" s="5">
        <f t="shared" si="35"/>
        <v>12800000</v>
      </c>
      <c r="F17" s="9">
        <f t="shared" si="36"/>
        <v>27119</v>
      </c>
      <c r="G17" s="9">
        <f t="shared" si="37"/>
        <v>22599</v>
      </c>
      <c r="H17" s="9">
        <f t="shared" si="38"/>
        <v>18832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472</v>
      </c>
      <c r="R17" s="2">
        <v>12800000</v>
      </c>
    </row>
    <row r="18" spans="1:25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13100000</v>
      </c>
      <c r="F18" s="9">
        <f t="shared" si="36"/>
        <v>27754</v>
      </c>
      <c r="G18" s="9">
        <f t="shared" si="37"/>
        <v>23129</v>
      </c>
      <c r="H18" s="9">
        <f t="shared" si="38"/>
        <v>19274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13100000</v>
      </c>
    </row>
    <row r="19" spans="1:25" s="42" customFormat="1" x14ac:dyDescent="0.25">
      <c r="A19" s="40">
        <f t="shared" si="32"/>
        <v>0</v>
      </c>
      <c r="B19" s="40">
        <f t="shared" si="33"/>
        <v>661</v>
      </c>
      <c r="C19" s="40">
        <f t="shared" si="41"/>
        <v>793.19999999999993</v>
      </c>
      <c r="D19" s="40">
        <f t="shared" si="34"/>
        <v>951.83999999999992</v>
      </c>
      <c r="E19" s="41">
        <f t="shared" si="35"/>
        <v>20000000</v>
      </c>
      <c r="F19" s="40">
        <f t="shared" si="36"/>
        <v>30257</v>
      </c>
      <c r="G19" s="40">
        <f t="shared" si="37"/>
        <v>25214</v>
      </c>
      <c r="H19" s="40">
        <f t="shared" si="38"/>
        <v>21012</v>
      </c>
      <c r="I19" s="40" t="e">
        <f>#REF!</f>
        <v>#REF!</v>
      </c>
      <c r="J19" s="40">
        <f t="shared" si="39"/>
        <v>0</v>
      </c>
      <c r="O19" s="42">
        <v>0</v>
      </c>
      <c r="P19" s="42">
        <f t="shared" si="40"/>
        <v>0</v>
      </c>
      <c r="Q19" s="42">
        <v>661</v>
      </c>
      <c r="R19" s="43">
        <v>20000000</v>
      </c>
    </row>
    <row r="20" spans="1:25" x14ac:dyDescent="0.25">
      <c r="A20" s="4">
        <f t="shared" si="32"/>
        <v>0</v>
      </c>
      <c r="B20" s="4">
        <f t="shared" si="33"/>
        <v>430</v>
      </c>
      <c r="C20" s="4">
        <f t="shared" si="41"/>
        <v>516</v>
      </c>
      <c r="D20" s="4">
        <f t="shared" si="34"/>
        <v>619.19999999999993</v>
      </c>
      <c r="E20" s="5">
        <f t="shared" si="35"/>
        <v>12400000</v>
      </c>
      <c r="F20" s="9">
        <f t="shared" si="36"/>
        <v>28837</v>
      </c>
      <c r="G20" s="9">
        <f t="shared" si="37"/>
        <v>24031</v>
      </c>
      <c r="H20" s="9">
        <f t="shared" si="38"/>
        <v>20026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430</v>
      </c>
      <c r="R20" s="2">
        <v>12400000</v>
      </c>
    </row>
    <row r="21" spans="1:25" x14ac:dyDescent="0.25">
      <c r="A21" s="4">
        <f t="shared" si="32"/>
        <v>0</v>
      </c>
      <c r="B21" s="4">
        <f t="shared" si="33"/>
        <v>472</v>
      </c>
      <c r="C21" s="4">
        <f t="shared" si="41"/>
        <v>566.4</v>
      </c>
      <c r="D21" s="4">
        <f t="shared" si="34"/>
        <v>679.68</v>
      </c>
      <c r="E21" s="5">
        <f t="shared" si="35"/>
        <v>12500000</v>
      </c>
      <c r="F21" s="9">
        <f t="shared" si="36"/>
        <v>26483</v>
      </c>
      <c r="G21" s="9">
        <f t="shared" si="37"/>
        <v>22069</v>
      </c>
      <c r="H21" s="9">
        <f t="shared" si="38"/>
        <v>18391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472</v>
      </c>
      <c r="R21" s="2">
        <v>12500000</v>
      </c>
    </row>
    <row r="22" spans="1:25" x14ac:dyDescent="0.25">
      <c r="A22" s="4">
        <f t="shared" ref="A22:A24" si="42">N22</f>
        <v>0</v>
      </c>
      <c r="B22" s="4">
        <f t="shared" ref="B22:B24" si="43">Q22</f>
        <v>854.16666666666674</v>
      </c>
      <c r="C22" s="4">
        <f t="shared" ref="C22:C24" si="44">B22*1.2</f>
        <v>1025</v>
      </c>
      <c r="D22" s="4">
        <f t="shared" ref="D22:D24" si="45">C22*1.2</f>
        <v>1230</v>
      </c>
      <c r="E22" s="5">
        <f t="shared" ref="E22:E24" si="46">R22</f>
        <v>18500000</v>
      </c>
      <c r="F22" s="9">
        <f t="shared" ref="F22:F24" si="47">ROUND((E22/B22),0)</f>
        <v>21659</v>
      </c>
      <c r="G22" s="9">
        <f t="shared" ref="G22:G24" si="48">ROUND((E22/C22),0)</f>
        <v>18049</v>
      </c>
      <c r="H22" s="9">
        <f t="shared" ref="H22:H24" si="49">ROUND((E22/D22),0)</f>
        <v>15041</v>
      </c>
      <c r="I22" s="4" t="e">
        <f>#REF!</f>
        <v>#REF!</v>
      </c>
      <c r="J22" s="4">
        <f t="shared" ref="J22:J24" si="50">S22</f>
        <v>0</v>
      </c>
      <c r="O22">
        <v>0</v>
      </c>
      <c r="P22">
        <v>1025</v>
      </c>
      <c r="Q22">
        <f t="shared" ref="Q22" si="51">P22/1.2</f>
        <v>854.16666666666674</v>
      </c>
      <c r="R22" s="2">
        <v>18500000</v>
      </c>
      <c r="U22" s="44" t="s">
        <v>41</v>
      </c>
    </row>
    <row r="23" spans="1:25" x14ac:dyDescent="0.25">
      <c r="A23" s="4">
        <f t="shared" si="42"/>
        <v>0</v>
      </c>
      <c r="B23" s="4">
        <f t="shared" si="43"/>
        <v>471</v>
      </c>
      <c r="C23" s="4">
        <f t="shared" si="44"/>
        <v>565.19999999999993</v>
      </c>
      <c r="D23" s="4">
        <f t="shared" si="45"/>
        <v>678.2399999999999</v>
      </c>
      <c r="E23" s="5">
        <f t="shared" si="46"/>
        <v>12800000</v>
      </c>
      <c r="F23" s="9">
        <f t="shared" si="47"/>
        <v>27176</v>
      </c>
      <c r="G23" s="9">
        <f t="shared" si="48"/>
        <v>22647</v>
      </c>
      <c r="H23" s="9">
        <f t="shared" si="49"/>
        <v>18872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v>471</v>
      </c>
      <c r="R23" s="2">
        <v>12800000</v>
      </c>
    </row>
    <row r="24" spans="1:25" x14ac:dyDescent="0.25">
      <c r="A24" s="4">
        <f t="shared" si="42"/>
        <v>0</v>
      </c>
      <c r="B24" s="4">
        <f t="shared" si="43"/>
        <v>661</v>
      </c>
      <c r="C24" s="4">
        <f t="shared" si="44"/>
        <v>793.19999999999993</v>
      </c>
      <c r="D24" s="4">
        <f t="shared" si="45"/>
        <v>951.83999999999992</v>
      </c>
      <c r="E24" s="5">
        <f t="shared" si="46"/>
        <v>18500000</v>
      </c>
      <c r="F24" s="9">
        <f t="shared" si="47"/>
        <v>27988</v>
      </c>
      <c r="G24" s="9">
        <f t="shared" si="48"/>
        <v>23323</v>
      </c>
      <c r="H24" s="9">
        <f t="shared" si="49"/>
        <v>19436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v>661</v>
      </c>
      <c r="R24" s="2">
        <v>18500000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30300</v>
      </c>
      <c r="X29" s="20" t="s">
        <v>39</v>
      </c>
      <c r="Y29" t="s">
        <v>40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27500</v>
      </c>
      <c r="X31" s="22"/>
    </row>
    <row r="32" spans="1:25" ht="15.75" x14ac:dyDescent="0.25">
      <c r="C32" t="s">
        <v>43</v>
      </c>
      <c r="D32">
        <v>57.19</v>
      </c>
      <c r="E32">
        <f>D32*10.764</f>
        <v>615.5931599999999</v>
      </c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3:25" ht="15.75" x14ac:dyDescent="0.25">
      <c r="C33" t="s">
        <v>42</v>
      </c>
      <c r="D33">
        <v>62.93</v>
      </c>
      <c r="E33">
        <f>D33*10.764</f>
        <v>677.37851999999998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3:25" ht="15.75" x14ac:dyDescent="0.25">
      <c r="E34">
        <f>E33/E32</f>
        <v>1.1003671970624236</v>
      </c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44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P36" s="47" t="s">
        <v>45</v>
      </c>
      <c r="Q36" s="47"/>
      <c r="R36" s="47"/>
      <c r="S36" s="47"/>
      <c r="T36" s="48"/>
      <c r="U36" s="21" t="s">
        <v>20</v>
      </c>
      <c r="V36" s="23"/>
      <c r="W36" s="24">
        <f>90*W33/W35</f>
        <v>-3</v>
      </c>
      <c r="X36" s="24"/>
    </row>
    <row r="37" spans="3:25" ht="15.75" x14ac:dyDescent="0.25">
      <c r="U37" s="17"/>
      <c r="V37" s="26"/>
      <c r="W37" s="27">
        <v>0</v>
      </c>
      <c r="X37" s="27"/>
    </row>
    <row r="38" spans="3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3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27500</v>
      </c>
      <c r="X40" s="22"/>
    </row>
    <row r="41" spans="3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30300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38</v>
      </c>
      <c r="V44" s="30"/>
      <c r="W44" s="25">
        <v>616</v>
      </c>
      <c r="X44" s="24"/>
    </row>
    <row r="45" spans="3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18664800</v>
      </c>
      <c r="X45" s="45">
        <f>W45*0.75</f>
        <v>13998600</v>
      </c>
    </row>
    <row r="46" spans="3:25" ht="15.75" x14ac:dyDescent="0.25">
      <c r="S46" s="11"/>
      <c r="T46" s="10"/>
      <c r="U46" s="17" t="s">
        <v>25</v>
      </c>
      <c r="V46" s="23"/>
      <c r="W46" s="33">
        <f>W45*0.9</f>
        <v>16798320</v>
      </c>
      <c r="X46" s="34"/>
    </row>
    <row r="47" spans="3:25" ht="15.75" x14ac:dyDescent="0.25">
      <c r="S47" s="10"/>
      <c r="T47" s="10"/>
      <c r="U47" s="17" t="s">
        <v>26</v>
      </c>
      <c r="V47" s="23"/>
      <c r="W47" s="33">
        <f>W45*0.8</f>
        <v>14931840</v>
      </c>
      <c r="X47" s="33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1724800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W45*0.03/12</f>
        <v>46662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N37:O37"/>
  <sheetViews>
    <sheetView topLeftCell="A2" workbookViewId="0">
      <selection activeCell="S36" sqref="S36"/>
    </sheetView>
  </sheetViews>
  <sheetFormatPr defaultRowHeight="15" x14ac:dyDescent="0.25"/>
  <sheetData>
    <row r="37" spans="14:15" x14ac:dyDescent="0.25">
      <c r="N37">
        <v>67.569999999999993</v>
      </c>
      <c r="O37">
        <f>N37*10.764</f>
        <v>727.3234799999999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M39:N39"/>
  <sheetViews>
    <sheetView topLeftCell="A8" workbookViewId="0">
      <selection activeCell="N40" sqref="N40"/>
    </sheetView>
  </sheetViews>
  <sheetFormatPr defaultRowHeight="15" x14ac:dyDescent="0.25"/>
  <sheetData>
    <row r="39" spans="13:14" x14ac:dyDescent="0.25">
      <c r="M39">
        <v>76.97</v>
      </c>
      <c r="N39">
        <f>M39*10.764</f>
        <v>828.50507999999991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92B55-5A26-4C0F-A11F-D7FF8BE22F1E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34F85-0642-4FBD-895E-74E25C4BD07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39837-9475-4575-B5DC-D37013889E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0AB54-674B-4231-853C-A935741D12CE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BF6E0-68BE-41F5-8176-9D94F7CE0BB8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27" sqref="Y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2024-04-12T09:55:27Z</dcterms:modified>
</cp:coreProperties>
</file>