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Deepak Rajpal Ghavery\"/>
    </mc:Choice>
  </mc:AlternateContent>
  <xr:revisionPtr revIDLastSave="0" documentId="13_ncr:1_{3FD78C0B-2E49-46EF-AD57-168FFA55EBE6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4" i="4"/>
  <c r="V5" i="4"/>
  <c r="V6" i="4"/>
  <c r="V7" i="4"/>
  <c r="V8" i="4"/>
  <c r="V9" i="4"/>
  <c r="V10" i="4"/>
  <c r="V11" i="4"/>
  <c r="V12" i="4"/>
  <c r="V13" i="4"/>
  <c r="V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2" i="4"/>
  <c r="J19" i="4"/>
  <c r="Q3" i="4"/>
  <c r="Q5" i="4"/>
  <c r="Q7" i="4"/>
  <c r="Q8" i="4"/>
  <c r="Q9" i="4"/>
  <c r="P9" i="4"/>
  <c r="P21" i="4"/>
  <c r="P22" i="4" s="1"/>
  <c r="P5" i="4"/>
  <c r="I21" i="4"/>
  <c r="Q12" i="4" l="1"/>
  <c r="P12" i="4"/>
  <c r="P11" i="4"/>
  <c r="Q11" i="4" s="1"/>
  <c r="Q10" i="4"/>
  <c r="P10" i="4"/>
  <c r="P6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<sst xmlns="http://schemas.openxmlformats.org/spreadsheetml/2006/main" count="28" uniqueCount="25">
  <si>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</si>
  <si>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</si>
  <si>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</si>
  <si>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</si>
  <si>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</si>
  <si>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</si>
  <si>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</si>
  <si>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</si>
  <si>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</si>
  <si>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</si>
  <si>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</si>
  <si>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</si>
  <si>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</si>
  <si>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403, 4th Floor, Savita Complex CHSL, Plot No. C1 &amp; C2, Sector 4, Village - Asudgaon, Panvel</t>
  </si>
  <si>
    <t>ca</t>
  </si>
  <si>
    <t>bua</t>
  </si>
  <si>
    <t>rate on ca</t>
  </si>
  <si>
    <t>fmv</t>
  </si>
  <si>
    <t>oc - 1998</t>
  </si>
  <si>
    <t>agreemetn  - 2014 - 21 lakh</t>
  </si>
  <si>
    <t>Ls - 45 lakhs</t>
  </si>
  <si>
    <t>sold out</t>
  </si>
  <si>
    <t>mca</t>
  </si>
  <si>
    <t>bal</t>
  </si>
  <si>
    <t>28.02.2024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</si>
</sst>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4" fillId="0" borderId="0" xfId="0" applyNumberFormat="1" applyFont="1"/>
    <xf numFmtId="43" fontId="5" fillId="0" borderId="0" xfId="0" applyNumberFormat="1" applyFont="1"/>
    <xf numFmtId="43" fontId="6" fillId="0" borderId="0" xfId="0" applyNumberFormat="1" applyFont="1"/>
    <xf numFmtId="43" fontId="2" fillId="0" borderId="0" xfId="0" applyNumberFormat="1" applyFont="1"/>
    <xf numFmtId="0" fontId="0" fillId="0" borderId="1" xfId="0" applyBorder="1"/>
    <xf numFmtId="4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0</xdr:rowOff>
    </xdr:from>
    <xdr:to>
      <xdr:col>17</xdr:col>
      <xdr:colOff>258621</xdr:colOff>
      <xdr:row>42</xdr:row>
      <xdr:rowOff>96343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9917A-6041-4C00-9FB4-B0E2E310D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0"/>
          <a:ext cx="10364646" cy="783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544958</xdr:colOff>
      <xdr:row>42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BB28A1-AB41-40FB-ADF6-787BF81B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565758" cy="6954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28575</xdr:rowOff>
    </xdr:from>
    <xdr:to>
      <xdr:col>25</xdr:col>
      <xdr:colOff>173387</xdr:colOff>
      <xdr:row>42</xdr:row>
      <xdr:rowOff>86823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FB149-18CF-47FF-AF13-A7BF1142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5" y="219075"/>
          <a:ext cx="13879862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504825</xdr:colOff>
      <xdr:row>6</xdr:row>
      <xdr:rowOff>57150</xdr:rowOff>
    </xdr:from>
    <xdr:to>
      <xdr:col>21</xdr:col>
      <xdr:colOff>419101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172D6-F187-4679-AB9F-DF11EC3DB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764" t="9816" r="31034" b="9340"/>
        <a:stretch/>
      </xdr:blipFill>
      <xdr:spPr>
        <a:xfrm>
          <a:off x="6600825" y="1200150"/>
          <a:ext cx="6619876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400051</xdr:colOff>
      <xdr:row>13</xdr:row>
      <xdr:rowOff>0</xdr:rowOff>
    </xdr:from>
    <xdr:to>
      <xdr:col>26</xdr:col>
      <xdr:colOff>438151</xdr:colOff>
      <xdr:row>39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EC733-7719-41E6-BB83-6C4A4C2E7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13" t="8057" r="16760" b="43233"/>
        <a:stretch/>
      </xdr:blipFill>
      <xdr:spPr>
        <a:xfrm>
          <a:off x="1009651" y="2476500"/>
          <a:ext cx="15278100" cy="5010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7</xdr:row>
      <xdr:rowOff>123824</xdr:rowOff>
    </xdr:from>
    <xdr:to>
      <xdr:col>30</xdr:col>
      <xdr:colOff>238125</xdr:colOff>
      <xdr:row>33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262199-D189-4B33-AE2B-F3AFD8EA8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6" t="8149" r="18844" b="43419"/>
        <a:stretch/>
      </xdr:blipFill>
      <xdr:spPr>
        <a:xfrm>
          <a:off x="3800475" y="1457324"/>
          <a:ext cx="14725650" cy="4981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B7E54-E775-4CC7-BB27-0D30384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Q29" sqref="Q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style="7" customWidth="1"/>
    <col min="7" max="7" width="13.7109375" customWidth="1"/>
    <col min="8" max="8" width="10.85546875" customWidth="1"/>
    <col min="9" max="9" width="15.425781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659</v>
      </c>
      <c r="C2" s="4">
        <f>B2*1.2</f>
        <v>790.8</v>
      </c>
      <c r="D2" s="4">
        <f t="shared" ref="D2:D13" si="2">C2*1.2</f>
        <v>948.95999999999992</v>
      </c>
      <c r="E2" s="5">
        <f t="shared" ref="E2:E13" si="3">R2</f>
        <v>8000000</v>
      </c>
      <c r="F2" s="10">
        <f t="shared" ref="F2:F13" si="4">ROUND((E2/B2),0)</f>
        <v>12140</v>
      </c>
      <c r="G2" s="10">
        <f t="shared" ref="G2:G13" si="5">ROUND((E2/C2),0)</f>
        <v>10116</v>
      </c>
      <c r="H2" s="10">
        <f t="shared" ref="H2:H13" si="6">ROUND((E2/D2),0)</f>
        <v>8430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12" si="8">O2/1.2</f>
        <v>0</v>
      </c>
      <c r="Q2">
        <v>659</v>
      </c>
      <c r="R2" s="2">
        <v>8000000</v>
      </c>
      <c r="S2" s="8" t="s">
        <v>21</v>
      </c>
      <c r="T2" s="8"/>
      <c r="U2">
        <f>P2/1.43</f>
        <v>0</v>
      </c>
      <c r="V2" t="e">
        <f>R2/U2</f>
        <v>#DIV/0!</v>
      </c>
    </row>
    <row r="3" spans="1:22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5">
        <f t="shared" si="3"/>
        <v>3500000</v>
      </c>
      <c r="F3" s="10">
        <f t="shared" si="4"/>
        <v>7636</v>
      </c>
      <c r="G3" s="10">
        <f t="shared" si="5"/>
        <v>6364</v>
      </c>
      <c r="H3" s="10">
        <f t="shared" si="6"/>
        <v>5303</v>
      </c>
      <c r="I3" s="4" t="e">
        <f>#REF!</f>
        <v>#REF!</v>
      </c>
      <c r="J3" s="4">
        <f t="shared" si="7"/>
        <v>0</v>
      </c>
      <c r="O3">
        <v>0</v>
      </c>
      <c r="P3">
        <v>550</v>
      </c>
      <c r="Q3">
        <f t="shared" ref="Q3:Q12" si="10">P3/1.2</f>
        <v>458.33333333333337</v>
      </c>
      <c r="R3" s="2">
        <v>3500000</v>
      </c>
      <c r="S3" s="8"/>
      <c r="T3" s="8"/>
      <c r="U3">
        <f t="shared" ref="U3:U15" si="11">P3/1.43</f>
        <v>384.61538461538464</v>
      </c>
      <c r="V3">
        <f t="shared" ref="V3:V13" si="12">R3/U3</f>
        <v>9100</v>
      </c>
    </row>
    <row r="4" spans="1:22" x14ac:dyDescent="0.25">
      <c r="A4" s="4">
        <f t="shared" si="0"/>
        <v>0</v>
      </c>
      <c r="B4" s="4">
        <f t="shared" si="1"/>
        <v>415</v>
      </c>
      <c r="C4" s="4">
        <f t="shared" si="9"/>
        <v>498</v>
      </c>
      <c r="D4" s="4">
        <f t="shared" si="2"/>
        <v>597.6</v>
      </c>
      <c r="E4" s="5">
        <f t="shared" si="3"/>
        <v>4500000</v>
      </c>
      <c r="F4" s="15">
        <f t="shared" si="4"/>
        <v>10843</v>
      </c>
      <c r="G4" s="10">
        <f t="shared" si="5"/>
        <v>9036</v>
      </c>
      <c r="H4" s="10">
        <f t="shared" si="6"/>
        <v>7530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415</v>
      </c>
      <c r="R4" s="2">
        <v>4500000</v>
      </c>
      <c r="S4" s="8"/>
      <c r="T4" s="8"/>
      <c r="U4">
        <f t="shared" si="11"/>
        <v>0</v>
      </c>
      <c r="V4" t="e">
        <f t="shared" si="12"/>
        <v>#DIV/0!</v>
      </c>
    </row>
    <row r="5" spans="1:22" x14ac:dyDescent="0.25">
      <c r="A5" s="4">
        <f t="shared" si="0"/>
        <v>0</v>
      </c>
      <c r="B5" s="4">
        <f t="shared" si="1"/>
        <v>448.14120000000003</v>
      </c>
      <c r="C5" s="4">
        <f t="shared" si="9"/>
        <v>537.76944000000003</v>
      </c>
      <c r="D5" s="4">
        <f t="shared" si="2"/>
        <v>645.32332800000006</v>
      </c>
      <c r="E5" s="5">
        <f t="shared" si="3"/>
        <v>4500000</v>
      </c>
      <c r="F5" s="15">
        <f t="shared" si="4"/>
        <v>10041</v>
      </c>
      <c r="G5" s="10">
        <f t="shared" si="5"/>
        <v>8368</v>
      </c>
      <c r="H5" s="10">
        <f t="shared" si="6"/>
        <v>6973</v>
      </c>
      <c r="I5" s="4" t="e">
        <f>#REF!</f>
        <v>#REF!</v>
      </c>
      <c r="J5" s="4" t="str">
        <f t="shared" si="7"/>
        <v>28.02.2024</v>
      </c>
      <c r="O5">
        <v>0</v>
      </c>
      <c r="P5">
        <f>49.96*10.764</f>
        <v>537.76944000000003</v>
      </c>
      <c r="Q5">
        <f t="shared" si="10"/>
        <v>448.14120000000003</v>
      </c>
      <c r="R5" s="2">
        <v>4500000</v>
      </c>
      <c r="S5" s="8" t="s">
        <v>24</v>
      </c>
      <c r="T5" s="8"/>
      <c r="U5">
        <f t="shared" si="11"/>
        <v>376.0625454545455</v>
      </c>
      <c r="V5">
        <f t="shared" si="12"/>
        <v>11966.094614822292</v>
      </c>
    </row>
    <row r="6" spans="1:22" x14ac:dyDescent="0.25">
      <c r="A6" s="4">
        <f t="shared" si="0"/>
        <v>0</v>
      </c>
      <c r="B6" s="4">
        <f t="shared" si="1"/>
        <v>370</v>
      </c>
      <c r="C6" s="4">
        <f t="shared" si="9"/>
        <v>444</v>
      </c>
      <c r="D6" s="4">
        <f t="shared" si="2"/>
        <v>532.79999999999995</v>
      </c>
      <c r="E6" s="5">
        <f t="shared" si="3"/>
        <v>4500000</v>
      </c>
      <c r="F6" s="10">
        <f t="shared" si="4"/>
        <v>12162</v>
      </c>
      <c r="G6" s="10">
        <f t="shared" si="5"/>
        <v>10135</v>
      </c>
      <c r="H6" s="10">
        <f t="shared" si="6"/>
        <v>8446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370</v>
      </c>
      <c r="R6" s="2">
        <v>4500000</v>
      </c>
      <c r="S6" s="8"/>
      <c r="T6" s="8"/>
      <c r="U6">
        <f t="shared" si="11"/>
        <v>0</v>
      </c>
      <c r="V6" t="e">
        <f t="shared" si="12"/>
        <v>#DIV/0!</v>
      </c>
    </row>
    <row r="7" spans="1:22" x14ac:dyDescent="0.25">
      <c r="A7" s="4">
        <f t="shared" si="0"/>
        <v>0</v>
      </c>
      <c r="B7" s="4">
        <f t="shared" si="1"/>
        <v>458.33333333333337</v>
      </c>
      <c r="C7" s="4">
        <f t="shared" si="9"/>
        <v>550</v>
      </c>
      <c r="D7" s="4">
        <f t="shared" si="2"/>
        <v>660</v>
      </c>
      <c r="E7" s="5">
        <f t="shared" si="3"/>
        <v>4800000</v>
      </c>
      <c r="F7" s="15">
        <f t="shared" si="4"/>
        <v>10473</v>
      </c>
      <c r="G7" s="10">
        <f t="shared" si="5"/>
        <v>8727</v>
      </c>
      <c r="H7" s="10">
        <f t="shared" si="6"/>
        <v>7273</v>
      </c>
      <c r="I7" s="4" t="e">
        <f>#REF!</f>
        <v>#REF!</v>
      </c>
      <c r="J7" s="4">
        <f t="shared" si="7"/>
        <v>0</v>
      </c>
      <c r="O7">
        <v>0</v>
      </c>
      <c r="P7">
        <v>550</v>
      </c>
      <c r="Q7">
        <f t="shared" si="10"/>
        <v>458.33333333333337</v>
      </c>
      <c r="R7" s="2">
        <v>4800000</v>
      </c>
      <c r="S7" s="8"/>
      <c r="T7" s="8"/>
      <c r="U7">
        <f t="shared" si="11"/>
        <v>384.61538461538464</v>
      </c>
      <c r="V7">
        <f t="shared" si="12"/>
        <v>12480</v>
      </c>
    </row>
    <row r="8" spans="1:22" x14ac:dyDescent="0.25">
      <c r="A8" s="4">
        <f t="shared" si="0"/>
        <v>0</v>
      </c>
      <c r="B8" s="4">
        <f t="shared" si="1"/>
        <v>516.66666666666674</v>
      </c>
      <c r="C8" s="4">
        <f t="shared" si="9"/>
        <v>620.00000000000011</v>
      </c>
      <c r="D8" s="4">
        <f t="shared" si="2"/>
        <v>744.00000000000011</v>
      </c>
      <c r="E8" s="5">
        <f t="shared" si="3"/>
        <v>5270000</v>
      </c>
      <c r="F8" s="15">
        <f t="shared" si="4"/>
        <v>10200</v>
      </c>
      <c r="G8" s="10">
        <f t="shared" si="5"/>
        <v>8500</v>
      </c>
      <c r="H8" s="10">
        <f t="shared" si="6"/>
        <v>7083</v>
      </c>
      <c r="I8" s="4" t="e">
        <f>#REF!</f>
        <v>#REF!</v>
      </c>
      <c r="J8" s="4">
        <f t="shared" si="7"/>
        <v>0</v>
      </c>
      <c r="O8">
        <v>0</v>
      </c>
      <c r="P8">
        <v>620</v>
      </c>
      <c r="Q8">
        <f t="shared" si="10"/>
        <v>516.66666666666674</v>
      </c>
      <c r="R8" s="2">
        <v>5270000</v>
      </c>
      <c r="S8" s="8"/>
      <c r="T8" s="8"/>
      <c r="U8">
        <f t="shared" si="11"/>
        <v>433.5664335664336</v>
      </c>
      <c r="V8">
        <f t="shared" si="12"/>
        <v>12154.999999999998</v>
      </c>
    </row>
    <row r="9" spans="1:22" x14ac:dyDescent="0.25">
      <c r="A9" s="4">
        <f t="shared" si="0"/>
        <v>0</v>
      </c>
      <c r="B9" s="4">
        <f t="shared" si="1"/>
        <v>169.17419999999998</v>
      </c>
      <c r="C9" s="4">
        <f t="shared" si="9"/>
        <v>203.00903999999997</v>
      </c>
      <c r="D9" s="4">
        <f t="shared" si="2"/>
        <v>243.61084799999995</v>
      </c>
      <c r="E9" s="5">
        <f t="shared" si="3"/>
        <v>2200000</v>
      </c>
      <c r="F9" s="10">
        <f t="shared" si="4"/>
        <v>13004</v>
      </c>
      <c r="G9" s="10">
        <f t="shared" si="5"/>
        <v>10837</v>
      </c>
      <c r="H9" s="10">
        <f t="shared" si="6"/>
        <v>9031</v>
      </c>
      <c r="I9" s="4" t="e">
        <f>#REF!</f>
        <v>#REF!</v>
      </c>
      <c r="J9" s="4">
        <f t="shared" si="7"/>
        <v>0</v>
      </c>
      <c r="O9">
        <v>0</v>
      </c>
      <c r="P9">
        <f>18.86*10.764</f>
        <v>203.00903999999997</v>
      </c>
      <c r="Q9">
        <f t="shared" si="10"/>
        <v>169.17419999999998</v>
      </c>
      <c r="R9" s="2">
        <v>2200000</v>
      </c>
      <c r="S9" s="8"/>
      <c r="T9" s="8"/>
      <c r="U9">
        <f t="shared" si="11"/>
        <v>141.96436363636363</v>
      </c>
      <c r="V9">
        <f t="shared" si="12"/>
        <v>15496.846839923977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  <c r="U10">
        <f t="shared" si="11"/>
        <v>0</v>
      </c>
      <c r="V10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1"/>
        <v>0</v>
      </c>
    </row>
    <row r="17" spans="7:24" x14ac:dyDescent="0.25">
      <c r="H17" t="s">
        <v>13</v>
      </c>
    </row>
    <row r="18" spans="7:24" x14ac:dyDescent="0.25">
      <c r="G18" s="21"/>
      <c r="H18" t="s">
        <v>14</v>
      </c>
      <c r="I18" s="16">
        <v>455</v>
      </c>
    </row>
    <row r="19" spans="7:24" x14ac:dyDescent="0.25">
      <c r="H19" s="17" t="s">
        <v>15</v>
      </c>
      <c r="I19" s="16">
        <v>650</v>
      </c>
      <c r="J19">
        <f>I19/I18</f>
        <v>1.4285714285714286</v>
      </c>
    </row>
    <row r="20" spans="7:24" x14ac:dyDescent="0.25">
      <c r="G20" s="21"/>
      <c r="H20" s="18" t="s">
        <v>16</v>
      </c>
      <c r="I20" s="19">
        <v>10500</v>
      </c>
      <c r="O20" s="20" t="s">
        <v>22</v>
      </c>
      <c r="P20">
        <v>450</v>
      </c>
    </row>
    <row r="21" spans="7:24" x14ac:dyDescent="0.25">
      <c r="H21" s="18" t="s">
        <v>17</v>
      </c>
      <c r="I21" s="19">
        <f>I20*I18</f>
        <v>4777500</v>
      </c>
      <c r="O21" t="s">
        <v>23</v>
      </c>
      <c r="P21">
        <f>0.66*10.764</f>
        <v>7.1042399999999999</v>
      </c>
    </row>
    <row r="22" spans="7:24" x14ac:dyDescent="0.25">
      <c r="G22" s="6"/>
      <c r="H22" s="16"/>
      <c r="I22" s="19"/>
      <c r="P22">
        <f>P21+P20</f>
        <v>457.10424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F26" sqref="F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K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2024-04-12T07:44:22Z</dcterms:modified>
</cp:coreProperties>
</file>