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Laxman Bagul\"/>
    </mc:Choice>
  </mc:AlternateContent>
  <bookViews>
    <workbookView xWindow="0" yWindow="0" windowWidth="15360" windowHeight="9045" tabRatio="481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  <sheet name="Sheet2" sheetId="7" r:id="rId6"/>
  </sheets>
  <calcPr calcId="152511"/>
</workbook>
</file>

<file path=xl/calcChain.xml><?xml version="1.0" encoding="utf-8"?>
<calcChain xmlns="http://schemas.openxmlformats.org/spreadsheetml/2006/main">
  <c r="E62" i="1" l="1"/>
  <c r="C4" i="1" l="1"/>
  <c r="B36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57" i="1" s="1"/>
  <c r="I7" i="1"/>
  <c r="C46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54" i="1"/>
  <c r="C55" i="1" s="1"/>
  <c r="C56" i="1" s="1"/>
  <c r="C47" i="1" l="1"/>
  <c r="C48" i="1" s="1"/>
  <c r="C49" i="1" s="1"/>
  <c r="C53" i="1" l="1"/>
  <c r="C50" i="1"/>
  <c r="C51" i="1" s="1"/>
  <c r="C52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<sst xmlns="http://schemas.openxmlformats.org/spreadsheetml/2006/main" count="27" uniqueCount="24">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</sst>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257736</xdr:colOff>
      <xdr:row>1</xdr:row>
      <xdr:rowOff>95810</xdr:rowOff>
    </xdr:from>
    <xdr:to>
      <xdr:col>9</xdr:col>
      <xdr:colOff>505385</xdr:colOff>
      <xdr:row>19</xdr:row>
      <xdr:rowOff>29135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286310"/>
          <a:ext cx="5693708" cy="3362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47625</xdr:rowOff>
    </xdr:from>
    <xdr:to>
      <xdr:col>9</xdr:col>
      <xdr:colOff>409575</xdr:colOff>
      <xdr:row>20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38125"/>
          <a:ext cx="5734050" cy="3590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zoomScaleNormal="100" workbookViewId="0">
      <pane xSplit="3" ySplit="5" topLeftCell="J33" activePane="bottomRight" state="frozen"/>
      <selection pane="topRight" activeCell="D1" sqref="D1"/>
      <selection pane="bottomLeft" activeCell="A6" sqref="A6"/>
      <selection pane="bottomRight" activeCell="K34" sqref="K34"/>
    </sheetView>
  </sheetViews>
  <sheetFormatPr defaultRowHeight="16.5" x14ac:dyDescent="0.3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126</v>
      </c>
      <c r="E2" s="4"/>
      <c r="F2" s="4"/>
      <c r="G2" s="23"/>
      <c r="H2" s="1"/>
    </row>
    <row r="3" spans="1:15" x14ac:dyDescent="0.3">
      <c r="B3" s="22" t="s">
        <v>10</v>
      </c>
      <c r="C3" s="25">
        <v>23000</v>
      </c>
      <c r="D3" s="13"/>
      <c r="E3" s="24"/>
      <c r="F3" s="24"/>
      <c r="G3" s="13"/>
      <c r="H3" s="1"/>
    </row>
    <row r="4" spans="1:15" ht="24" customHeight="1" x14ac:dyDescent="0.3">
      <c r="B4" s="73" t="s">
        <v>21</v>
      </c>
      <c r="C4" s="70">
        <f>ROUND((C2*C3),0)</f>
        <v>2898000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 x14ac:dyDescent="0.35">
      <c r="B7" s="60" t="s">
        <v>23</v>
      </c>
      <c r="C7" s="63">
        <v>149.81</v>
      </c>
      <c r="D7" s="40">
        <v>2023</v>
      </c>
      <c r="E7" s="40">
        <v>2024</v>
      </c>
      <c r="F7" s="40">
        <v>60</v>
      </c>
      <c r="G7" s="58">
        <v>21500</v>
      </c>
      <c r="H7" s="67">
        <v>0</v>
      </c>
      <c r="I7" s="68">
        <f>IF(H7&gt;=5,90*H7/F7,0)</f>
        <v>0</v>
      </c>
      <c r="J7" s="69">
        <f t="shared" ref="J7:J12" si="0">G7/100*I7</f>
        <v>0</v>
      </c>
      <c r="K7" s="69">
        <f>ROUND((G7-J7),0)</f>
        <v>21500</v>
      </c>
      <c r="L7" s="69">
        <f>ROUND((K7*C7),0)</f>
        <v>3220915</v>
      </c>
      <c r="M7" s="69">
        <f>ROUND((C7*G7),0)</f>
        <v>3220915</v>
      </c>
    </row>
    <row r="8" spans="1:15" ht="17.25" hidden="1" thickBot="1" x14ac:dyDescent="0.35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 x14ac:dyDescent="0.35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 x14ac:dyDescent="0.35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 x14ac:dyDescent="0.35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 x14ac:dyDescent="0.35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 x14ac:dyDescent="0.35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 x14ac:dyDescent="0.35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 x14ac:dyDescent="0.35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 x14ac:dyDescent="0.35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 x14ac:dyDescent="0.35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 x14ac:dyDescent="0.35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 x14ac:dyDescent="0.35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 x14ac:dyDescent="0.35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 x14ac:dyDescent="0.35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 x14ac:dyDescent="0.35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 x14ac:dyDescent="0.35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 x14ac:dyDescent="0.35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 x14ac:dyDescent="0.35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 x14ac:dyDescent="0.35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 x14ac:dyDescent="0.3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3220915</v>
      </c>
      <c r="M27" s="15">
        <f>SUM(M7:M26)</f>
        <v>3220915</v>
      </c>
    </row>
    <row r="28" spans="1:14" hidden="1" x14ac:dyDescent="0.3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 x14ac:dyDescent="0.3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 x14ac:dyDescent="0.3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 x14ac:dyDescent="0.3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 x14ac:dyDescent="0.3">
      <c r="B36" s="9" t="e">
        <f>C7/#REF!</f>
        <v>#REF!</v>
      </c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 x14ac:dyDescent="0.3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 x14ac:dyDescent="0.3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 x14ac:dyDescent="0.3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 x14ac:dyDescent="0.3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 x14ac:dyDescent="0.3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 x14ac:dyDescent="0.3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 x14ac:dyDescent="0.3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 x14ac:dyDescent="0.3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 x14ac:dyDescent="0.3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 x14ac:dyDescent="0.3">
      <c r="B46" s="2" t="s">
        <v>16</v>
      </c>
      <c r="C46" s="70">
        <f>C4</f>
        <v>2898000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 x14ac:dyDescent="0.3">
      <c r="B47" s="2" t="s">
        <v>17</v>
      </c>
      <c r="C47" s="70">
        <f>L27</f>
        <v>3220915</v>
      </c>
      <c r="D47" s="17"/>
      <c r="E47" s="17"/>
      <c r="F47" s="17"/>
      <c r="G47" s="17"/>
      <c r="H47" s="18"/>
      <c r="K47" s="18"/>
    </row>
    <row r="48" spans="2:15" x14ac:dyDescent="0.3">
      <c r="B48" s="11" t="s">
        <v>12</v>
      </c>
      <c r="C48" s="70">
        <f>C46+C47</f>
        <v>6118915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 x14ac:dyDescent="0.3">
      <c r="B49" s="11" t="s">
        <v>13</v>
      </c>
      <c r="C49" s="70">
        <f>ROUND((C48*0.95),0)</f>
        <v>5812969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 x14ac:dyDescent="0.3">
      <c r="B50" s="28" t="s">
        <v>11</v>
      </c>
      <c r="C50" s="70">
        <f>C48*0.8</f>
        <v>4895132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 x14ac:dyDescent="0.3">
      <c r="B51" s="33"/>
      <c r="C51" s="70">
        <f>ROUNDUP(C50,0)</f>
        <v>4895132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 x14ac:dyDescent="0.3">
      <c r="B52" s="33"/>
      <c r="C52" s="70">
        <f>C51-C50</f>
        <v>0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 x14ac:dyDescent="0.3">
      <c r="B53" s="11" t="s">
        <v>14</v>
      </c>
      <c r="C53" s="70">
        <f>ROUND((C48*0.8),0)</f>
        <v>4895132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 x14ac:dyDescent="0.3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 x14ac:dyDescent="0.3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 x14ac:dyDescent="0.3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 x14ac:dyDescent="0.3">
      <c r="B57" s="11" t="s">
        <v>18</v>
      </c>
      <c r="C57" s="70">
        <f>M27*0.85</f>
        <v>2737777.75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 x14ac:dyDescent="0.3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 x14ac:dyDescent="0.3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 x14ac:dyDescent="0.3">
      <c r="E60" s="31">
        <v>71.44</v>
      </c>
      <c r="F60" s="42"/>
      <c r="G60" s="42"/>
      <c r="H60" s="42"/>
      <c r="I60" s="31"/>
      <c r="J60" s="42"/>
      <c r="K60" s="45"/>
      <c r="L60" s="42"/>
      <c r="M60" s="44"/>
      <c r="N60" s="42"/>
    </row>
    <row r="61" spans="2:14" x14ac:dyDescent="0.3">
      <c r="E61" s="31">
        <v>78.37</v>
      </c>
      <c r="F61" s="42"/>
      <c r="G61" s="42"/>
      <c r="H61" s="42"/>
      <c r="I61" s="31"/>
      <c r="J61" s="42"/>
      <c r="K61" s="45"/>
      <c r="L61" s="42"/>
      <c r="M61" s="44"/>
      <c r="N61" s="42"/>
    </row>
    <row r="62" spans="2:14" x14ac:dyDescent="0.3">
      <c r="E62" s="31">
        <f>SUM(E60:E61)</f>
        <v>149.81</v>
      </c>
      <c r="F62" s="42"/>
      <c r="G62" s="42"/>
      <c r="H62" s="43"/>
      <c r="I62" s="31"/>
      <c r="J62" s="42"/>
      <c r="K62" s="45"/>
      <c r="L62" s="42"/>
      <c r="M62" s="44"/>
      <c r="N62" s="42"/>
    </row>
    <row r="63" spans="2:14" x14ac:dyDescent="0.3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 x14ac:dyDescent="0.3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 x14ac:dyDescent="0.3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 x14ac:dyDescent="0.3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 x14ac:dyDescent="0.3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 x14ac:dyDescent="0.3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 x14ac:dyDescent="0.3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 x14ac:dyDescent="0.3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 x14ac:dyDescent="0.3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 x14ac:dyDescent="0.3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 x14ac:dyDescent="0.3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 x14ac:dyDescent="0.3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 x14ac:dyDescent="0.3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 x14ac:dyDescent="0.3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 x14ac:dyDescent="0.3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 x14ac:dyDescent="0.3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 x14ac:dyDescent="0.3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 x14ac:dyDescent="0.3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 x14ac:dyDescent="0.3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 x14ac:dyDescent="0.3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 x14ac:dyDescent="0.3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 x14ac:dyDescent="0.3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 x14ac:dyDescent="0.3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 x14ac:dyDescent="0.3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 x14ac:dyDescent="0.3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 x14ac:dyDescent="0.3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 x14ac:dyDescent="0.3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 x14ac:dyDescent="0.3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 x14ac:dyDescent="0.3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 x14ac:dyDescent="0.3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 x14ac:dyDescent="0.3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 x14ac:dyDescent="0.3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 x14ac:dyDescent="0.3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 x14ac:dyDescent="0.3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 x14ac:dyDescent="0.3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 x14ac:dyDescent="0.3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 x14ac:dyDescent="0.3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 x14ac:dyDescent="0.3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 x14ac:dyDescent="0.3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 x14ac:dyDescent="0.3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 x14ac:dyDescent="0.3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 x14ac:dyDescent="0.3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 x14ac:dyDescent="0.3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 x14ac:dyDescent="0.3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 x14ac:dyDescent="0.3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 x14ac:dyDescent="0.3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 x14ac:dyDescent="0.3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 x14ac:dyDescent="0.3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 x14ac:dyDescent="0.3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 x14ac:dyDescent="0.3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 x14ac:dyDescent="0.3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 x14ac:dyDescent="0.3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 x14ac:dyDescent="0.3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 x14ac:dyDescent="0.3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 x14ac:dyDescent="0.3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 x14ac:dyDescent="0.3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 x14ac:dyDescent="0.3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 x14ac:dyDescent="0.3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 x14ac:dyDescent="0.3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 x14ac:dyDescent="0.3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 x14ac:dyDescent="0.3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 x14ac:dyDescent="0.3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 x14ac:dyDescent="0.3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 x14ac:dyDescent="0.3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 x14ac:dyDescent="0.3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 x14ac:dyDescent="0.3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 x14ac:dyDescent="0.3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 x14ac:dyDescent="0.3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 x14ac:dyDescent="0.3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 x14ac:dyDescent="0.3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 x14ac:dyDescent="0.3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 x14ac:dyDescent="0.3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 x14ac:dyDescent="0.3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 x14ac:dyDescent="0.3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 x14ac:dyDescent="0.3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 x14ac:dyDescent="0.3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 x14ac:dyDescent="0.3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 x14ac:dyDescent="0.3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 x14ac:dyDescent="0.3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 x14ac:dyDescent="0.3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 x14ac:dyDescent="0.3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 x14ac:dyDescent="0.3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 x14ac:dyDescent="0.3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 x14ac:dyDescent="0.3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 x14ac:dyDescent="0.3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 x14ac:dyDescent="0.3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 x14ac:dyDescent="0.3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 x14ac:dyDescent="0.3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 x14ac:dyDescent="0.3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 x14ac:dyDescent="0.3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 x14ac:dyDescent="0.3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 x14ac:dyDescent="0.3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 x14ac:dyDescent="0.3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 x14ac:dyDescent="0.3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 x14ac:dyDescent="0.3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 x14ac:dyDescent="0.3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 x14ac:dyDescent="0.3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 x14ac:dyDescent="0.3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 x14ac:dyDescent="0.3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 x14ac:dyDescent="0.3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 x14ac:dyDescent="0.3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 x14ac:dyDescent="0.3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 x14ac:dyDescent="0.3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 x14ac:dyDescent="0.3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 x14ac:dyDescent="0.3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 x14ac:dyDescent="0.3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 x14ac:dyDescent="0.3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 x14ac:dyDescent="0.3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 x14ac:dyDescent="0.3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 x14ac:dyDescent="0.3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 x14ac:dyDescent="0.3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 x14ac:dyDescent="0.3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 x14ac:dyDescent="0.3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 x14ac:dyDescent="0.3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 x14ac:dyDescent="0.3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 x14ac:dyDescent="0.3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 x14ac:dyDescent="0.3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 x14ac:dyDescent="0.3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 x14ac:dyDescent="0.3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 x14ac:dyDescent="0.3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 x14ac:dyDescent="0.3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 x14ac:dyDescent="0.3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 x14ac:dyDescent="0.3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 x14ac:dyDescent="0.3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 x14ac:dyDescent="0.3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 x14ac:dyDescent="0.3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 x14ac:dyDescent="0.3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 x14ac:dyDescent="0.3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 x14ac:dyDescent="0.3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 x14ac:dyDescent="0.3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 x14ac:dyDescent="0.3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 x14ac:dyDescent="0.3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45" zoomScaleNormal="145" workbookViewId="0">
      <selection activeCell="A21" sqref="A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O8" sqref="O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C26" sqref="C26:E28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D21" sqref="D21:H24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Listing1</vt:lpstr>
      <vt:lpstr>Listing2</vt:lpstr>
      <vt:lpstr>Listing3</vt:lpstr>
      <vt:lpstr>Listing4</vt:lpstr>
      <vt:lpstr>Sheet2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2024-04-08T10:03:48Z</dcterms:modified>
</cp:coreProperties>
</file>